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" activeTab="0"/>
  </bookViews>
  <sheets>
    <sheet name="прил 8" sheetId="1" r:id="rId1"/>
    <sheet name="прил 4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<sst xmlns="http://schemas.openxmlformats.org/spreadsheetml/2006/main" count="80" uniqueCount="68">
  <si>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 xml:space="preserve"> Пермской городской Думы</t>
  </si>
  <si>
    <t>Пермской городской Думы</t>
  </si>
  <si>
    <t>от  22.12.2009 № 315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</si>
  <si>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</si>
  <si>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</si>
  <si>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</si>
  <si>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</si>
  <si>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</si>
  <si>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</si>
  <si>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</si>
  <si>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</si>
  <si>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</si>
  <si>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</si>
  <si>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</si>
  <si>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</si>
  <si>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</si>
  <si>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</si>
  <si>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</si>
  <si>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</si>
  <si>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</si>
  <si>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</si>
  <si>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</si>
  <si>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</si>
  <si>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</si>
  <si>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</si>
  <si>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</si>
  <si>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</si>
  <si>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</si>
  <si>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</si>
  <si>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</si>
  <si>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</si>
  <si>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</si>
  <si>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</si>
  <si>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</si>
  <si>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</si>
  <si>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</si>
  <si>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</si>
  <si>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</si>
  <si>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</si>
  <si>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</si>
  <si>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</si>
  <si>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</si>
  <si>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</si>
  <si>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</si>
  <si>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Приложение № 4 к решению                                        </t>
  </si>
  <si>
    <t>ИСТОЧНИКИ ВНУТРЕННЕГО ФИНАНСИРОВАНИЯ ДЕФИЦИТА БЮДЖЕТА  ГОРОДА ПЕРМИ</t>
  </si>
  <si>
    <t>НА ПЛАНОВЫЙ ПЕРИОД 2011-2012 гг.</t>
  </si>
  <si>
    <t>Всего на 2007 год</t>
  </si>
  <si>
    <t>реш.140</t>
  </si>
  <si>
    <t>2011 год</t>
  </si>
  <si>
    <t>2012 год</t>
  </si>
  <si>
    <t>Приложение №     к решению</t>
  </si>
  <si>
    <t>от                 2010 №               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</si>
  <si>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</si>
  <si>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</si>
  <si>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</si>
  <si>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</si>
  <si>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</si>
  <si>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</si>
  <si>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</si>
  <si>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</si>
  <si>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</si>
  <si>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</si>
  <si>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</si>
  <si>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</si>
  <si>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Приложение № 8 к решению</t>
  </si>
  <si>
    <t>ПЕРЕЧЕНЬ АДМИНИСТРАТОРОВ ИСТОЧНИКОВ ВНУТРЕННЕГО ФИНАНСИРОВАНИЯ ДЕФИЦИТА БЮДЖЕТА ГОРОДА ПЕРМИ НА ПЛАНОВЫЙ ПЕРИОД 2011-2012 гг.</t>
  </si>
  <si>
    <t>от 27.04.2010 № 57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</si>
</sst>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81" fontId="2" fillId="0" borderId="3" xfId="0" applyNumberFormat="1" applyFont="1" applyFill="1" applyBorder="1" applyAlignment="1">
      <alignment horizontal="right" vertical="top" wrapText="1" inden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181" fontId="1" fillId="0" borderId="3" xfId="0" applyNumberFormat="1" applyFont="1" applyFill="1" applyBorder="1" applyAlignment="1">
      <alignment horizontal="right" vertical="top" wrapText="1" inden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2" fontId="1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right" vertical="top" wrapText="1" indent="1"/>
    </xf>
    <xf numFmtId="180" fontId="1" fillId="0" borderId="3" xfId="0" applyNumberFormat="1" applyFont="1" applyFill="1" applyBorder="1" applyAlignment="1">
      <alignment horizontal="right" vertical="top" wrapText="1" indent="1"/>
    </xf>
    <xf numFmtId="181" fontId="1" fillId="0" borderId="3" xfId="0" applyNumberFormat="1" applyFont="1" applyBorder="1" applyAlignment="1">
      <alignment horizontal="right" vertical="top" wrapText="1" indent="1"/>
    </xf>
    <xf numFmtId="180" fontId="1" fillId="0" borderId="1" xfId="0" applyNumberFormat="1" applyFont="1" applyFill="1" applyBorder="1" applyAlignment="1">
      <alignment horizontal="center" vertical="top" wrapText="1"/>
    </xf>
    <xf numFmtId="181" fontId="1" fillId="0" borderId="1" xfId="0" applyNumberFormat="1" applyFont="1" applyBorder="1" applyAlignment="1">
      <alignment horizontal="right" vertical="top" wrapText="1" indent="1"/>
    </xf>
    <xf numFmtId="181" fontId="2" fillId="0" borderId="3" xfId="0" applyNumberFormat="1" applyFont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49" fontId="1" fillId="0" borderId="0" xfId="0" applyNumberFormat="1" applyFont="1" applyFill="1" applyAlignment="1">
      <alignment vertical="top" wrapText="1"/>
    </xf>
    <xf numFmtId="179" fontId="1" fillId="0" borderId="0" xfId="19" applyFont="1" applyFill="1" applyAlignment="1">
      <alignment vertical="top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180" fontId="1" fillId="0" borderId="0" xfId="0" applyNumberFormat="1" applyFont="1" applyFill="1" applyAlignment="1">
      <alignment horizontal="right" vertical="center" wrapText="1"/>
    </xf>
    <xf numFmtId="181" fontId="2" fillId="0" borderId="0" xfId="0" applyNumberFormat="1" applyFont="1" applyAlignment="1">
      <alignment horizontal="right" vertical="center" wrapText="1" indent="1"/>
    </xf>
    <xf numFmtId="181" fontId="1" fillId="0" borderId="0" xfId="0" applyNumberFormat="1" applyFont="1" applyAlignment="1">
      <alignment horizontal="right" vertical="center" wrapText="1" indent="1"/>
    </xf>
    <xf numFmtId="180" fontId="2" fillId="0" borderId="3" xfId="0" applyNumberFormat="1" applyFont="1" applyFill="1" applyBorder="1" applyAlignment="1">
      <alignment horizontal="right" vertical="center" wrapText="1" indent="1"/>
    </xf>
    <xf numFmtId="180" fontId="1" fillId="0" borderId="3" xfId="0" applyNumberFormat="1" applyFont="1" applyFill="1" applyBorder="1" applyAlignment="1">
      <alignment horizontal="right" vertical="center" wrapText="1" indent="1"/>
    </xf>
    <xf numFmtId="180" fontId="1" fillId="0" borderId="3" xfId="0" applyNumberFormat="1" applyFont="1" applyBorder="1" applyAlignment="1">
      <alignment horizontal="right" vertical="center" wrapText="1" indent="1"/>
    </xf>
    <xf numFmtId="180" fontId="2" fillId="0" borderId="3" xfId="0" applyNumberFormat="1" applyFont="1" applyBorder="1" applyAlignment="1">
      <alignment horizontal="right" vertical="center" wrapText="1" indent="1"/>
    </xf>
    <xf numFmtId="180" fontId="1" fillId="0" borderId="0" xfId="0" applyNumberFormat="1" applyFont="1" applyAlignment="1">
      <alignment horizontal="right" vertical="center" wrapText="1" indent="1"/>
    </xf>
    <xf numFmtId="180" fontId="4" fillId="0" borderId="0" xfId="0" applyNumberFormat="1" applyFont="1" applyAlignment="1">
      <alignment horizontal="right" vertical="center" wrapText="1" indent="1"/>
    </xf>
    <xf numFmtId="180" fontId="4" fillId="0" borderId="0" xfId="0" applyNumberFormat="1" applyFont="1" applyFill="1" applyAlignment="1">
      <alignment horizontal="right" vertical="center" wrapText="1" indent="1"/>
    </xf>
    <xf numFmtId="49" fontId="1" fillId="0" borderId="0" xfId="0" applyNumberFormat="1" applyFont="1" applyAlignment="1">
      <alignment horizontal="right" vertical="center" wrapText="1"/>
    </xf>
    <xf numFmtId="181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17" applyFont="1" applyAlignment="1">
      <alignment horizontal="right" vertical="center" wrapText="1"/>
      <protection/>
    </xf>
    <xf numFmtId="180" fontId="1" fillId="0" borderId="0" xfId="17" applyNumberFormat="1" applyFont="1" applyFill="1" applyAlignment="1">
      <alignment horizontal="right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180" fontId="1" fillId="0" borderId="0" xfId="0" applyNumberFormat="1" applyFont="1" applyFill="1" applyAlignment="1">
      <alignment horizontal="right" vertical="top" wrapText="1"/>
    </xf>
    <xf numFmtId="180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7">
    <cellStyle name="Normal" xfId="0"/>
    <cellStyle name="Currency" xfId="15"/>
    <cellStyle name="Currency [0]" xfId="16"/>
    <cellStyle name="Обычный_приложение № 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" sqref="D3:E3"/>
    </sheetView>
  </sheetViews>
  <sheetFormatPr defaultColWidth="9.140625" defaultRowHeight="12.75"/>
  <cols>
    <col min="1" max="1" width="16.140625" style="28" customWidth="1"/>
    <col min="2" max="2" width="27.28125" style="29" customWidth="1"/>
    <col min="3" max="3" width="58.421875" style="28" customWidth="1"/>
    <col min="4" max="4" width="17.140625" style="28" customWidth="1"/>
    <col min="5" max="5" width="17.421875" style="28" customWidth="1"/>
    <col min="6" max="16384" width="9.140625" style="28" customWidth="1"/>
  </cols>
  <sheetData>
    <row r="1" spans="4:5" ht="15.75">
      <c r="D1" s="58" t="s">
        <v>65</v>
      </c>
      <c r="E1" s="58"/>
    </row>
    <row r="2" spans="4:5" ht="15.75">
      <c r="D2" s="58" t="s">
        <v>0</v>
      </c>
      <c r="E2" s="58"/>
    </row>
    <row r="3" spans="4:5" ht="15.75">
      <c r="D3" s="59" t="s">
        <v>67</v>
      </c>
      <c r="E3" s="59"/>
    </row>
    <row r="5" spans="3:5" ht="15.75">
      <c r="C5" s="37"/>
      <c r="D5" s="48" t="s">
        <v>65</v>
      </c>
      <c r="E5" s="48"/>
    </row>
    <row r="6" spans="3:5" ht="15.75">
      <c r="C6" s="37"/>
      <c r="D6" s="48" t="s">
        <v>1</v>
      </c>
      <c r="E6" s="48"/>
    </row>
    <row r="7" spans="3:5" ht="15.75">
      <c r="C7" s="38"/>
      <c r="D7" s="49" t="s">
        <v>2</v>
      </c>
      <c r="E7" s="50"/>
    </row>
    <row r="8" ht="15.75">
      <c r="C8" s="38"/>
    </row>
    <row r="9" spans="1:5" ht="37.5" customHeight="1">
      <c r="A9" s="51" t="s">
        <v>66</v>
      </c>
      <c r="B9" s="51"/>
      <c r="C9" s="51"/>
      <c r="D9" s="51"/>
      <c r="E9" s="51"/>
    </row>
    <row r="10" spans="1:5" ht="15.75">
      <c r="A10" s="3"/>
      <c r="B10" s="3"/>
      <c r="C10" s="3"/>
      <c r="D10" s="3"/>
      <c r="E10" s="3"/>
    </row>
    <row r="11" spans="1:5" ht="15.75">
      <c r="A11" s="3"/>
      <c r="B11" s="3"/>
      <c r="C11" s="3"/>
      <c r="E11" s="30" t="s">
        <v>3</v>
      </c>
    </row>
    <row r="12" spans="1:5" s="29" customFormat="1" ht="27" customHeight="1">
      <c r="A12" s="52" t="s">
        <v>53</v>
      </c>
      <c r="B12" s="54" t="s">
        <v>54</v>
      </c>
      <c r="C12" s="56" t="s">
        <v>55</v>
      </c>
      <c r="D12" s="52" t="s">
        <v>49</v>
      </c>
      <c r="E12" s="52" t="s">
        <v>50</v>
      </c>
    </row>
    <row r="13" spans="1:5" s="29" customFormat="1" ht="41.25" customHeight="1">
      <c r="A13" s="53"/>
      <c r="B13" s="55"/>
      <c r="C13" s="57"/>
      <c r="D13" s="53"/>
      <c r="E13" s="53"/>
    </row>
    <row r="14" spans="1:8" s="15" customFormat="1" ht="31.5" customHeight="1">
      <c r="A14" s="31" t="s">
        <v>56</v>
      </c>
      <c r="B14" s="32"/>
      <c r="C14" s="33" t="s">
        <v>57</v>
      </c>
      <c r="D14" s="41">
        <f>D15-D16+D18-D17</f>
        <v>-20083</v>
      </c>
      <c r="E14" s="41">
        <f>E15-E16+E18-E17</f>
        <v>-5049.300000000745</v>
      </c>
      <c r="F14" s="39"/>
      <c r="G14" s="39"/>
      <c r="H14" s="39"/>
    </row>
    <row r="15" spans="1:8" ht="47.25" customHeight="1">
      <c r="A15" s="34"/>
      <c r="B15" s="35" t="s">
        <v>58</v>
      </c>
      <c r="C15" s="36" t="s">
        <v>13</v>
      </c>
      <c r="D15" s="42">
        <v>0</v>
      </c>
      <c r="E15" s="43">
        <v>0</v>
      </c>
      <c r="F15" s="40"/>
      <c r="G15" s="40"/>
      <c r="H15" s="40"/>
    </row>
    <row r="16" spans="1:8" ht="48.75" customHeight="1">
      <c r="A16" s="34"/>
      <c r="B16" s="35" t="s">
        <v>59</v>
      </c>
      <c r="C16" s="36" t="s">
        <v>17</v>
      </c>
      <c r="D16" s="43">
        <v>0</v>
      </c>
      <c r="E16" s="43">
        <v>0</v>
      </c>
      <c r="F16" s="40"/>
      <c r="G16" s="40"/>
      <c r="H16" s="40"/>
    </row>
    <row r="17" spans="1:8" ht="39" customHeight="1">
      <c r="A17" s="34"/>
      <c r="B17" s="35" t="s">
        <v>60</v>
      </c>
      <c r="C17" s="36" t="s">
        <v>27</v>
      </c>
      <c r="D17" s="43">
        <f>'прил 4'!E24:E24</f>
        <v>19965931.2</v>
      </c>
      <c r="E17" s="43">
        <f>'прил 4'!F24:F24</f>
        <v>20814435.2</v>
      </c>
      <c r="F17" s="40"/>
      <c r="G17" s="40"/>
      <c r="H17" s="40"/>
    </row>
    <row r="18" spans="1:8" ht="36.75" customHeight="1">
      <c r="A18" s="34"/>
      <c r="B18" s="35" t="s">
        <v>61</v>
      </c>
      <c r="C18" s="36" t="s">
        <v>35</v>
      </c>
      <c r="D18" s="43">
        <f>'прил 4'!E28</f>
        <v>19945848.2</v>
      </c>
      <c r="E18" s="43">
        <f>'прил 4'!F28</f>
        <v>20809385.9</v>
      </c>
      <c r="F18" s="40"/>
      <c r="G18" s="40"/>
      <c r="H18" s="40"/>
    </row>
    <row r="19" spans="1:8" s="15" customFormat="1" ht="41.25" customHeight="1">
      <c r="A19" s="31" t="s">
        <v>62</v>
      </c>
      <c r="B19" s="32"/>
      <c r="C19" s="33" t="s">
        <v>63</v>
      </c>
      <c r="D19" s="44">
        <f>D20</f>
        <v>8952</v>
      </c>
      <c r="E19" s="44">
        <f>E20</f>
        <v>0</v>
      </c>
      <c r="F19" s="39"/>
      <c r="G19" s="39"/>
      <c r="H19" s="39"/>
    </row>
    <row r="20" spans="1:8" ht="46.5" customHeight="1">
      <c r="A20" s="34"/>
      <c r="B20" s="35" t="s">
        <v>64</v>
      </c>
      <c r="C20" s="36" t="s">
        <v>43</v>
      </c>
      <c r="D20" s="43">
        <f>'прил 4'!E32</f>
        <v>8952</v>
      </c>
      <c r="E20" s="43">
        <f>'прил 4'!F32</f>
        <v>0</v>
      </c>
      <c r="F20" s="40"/>
      <c r="G20" s="40"/>
      <c r="H20" s="40"/>
    </row>
    <row r="21" spans="4:8" ht="15.75">
      <c r="D21" s="47">
        <f>D19+D14</f>
        <v>-11131</v>
      </c>
      <c r="E21" s="46">
        <f>E19+E14</f>
        <v>-5049.300000000745</v>
      </c>
      <c r="F21" s="40"/>
      <c r="G21" s="40"/>
      <c r="H21" s="40"/>
    </row>
    <row r="22" spans="4:8" ht="15.75">
      <c r="D22" s="45"/>
      <c r="E22" s="45"/>
      <c r="F22" s="40"/>
      <c r="G22" s="40"/>
      <c r="H22" s="40"/>
    </row>
    <row r="23" spans="4:8" ht="15.75">
      <c r="D23" s="45"/>
      <c r="E23" s="45"/>
      <c r="F23" s="40"/>
      <c r="G23" s="40"/>
      <c r="H23" s="40"/>
    </row>
    <row r="24" spans="4:8" ht="15.75">
      <c r="D24" s="40"/>
      <c r="E24" s="40"/>
      <c r="F24" s="40"/>
      <c r="G24" s="40"/>
      <c r="H24" s="40"/>
    </row>
    <row r="25" spans="4:8" ht="15.75">
      <c r="D25" s="40"/>
      <c r="E25" s="40"/>
      <c r="F25" s="40"/>
      <c r="G25" s="40"/>
      <c r="H25" s="40"/>
    </row>
    <row r="26" spans="4:8" ht="15.75">
      <c r="D26" s="40"/>
      <c r="E26" s="40"/>
      <c r="F26" s="40"/>
      <c r="G26" s="40"/>
      <c r="H26" s="40"/>
    </row>
    <row r="27" spans="4:8" ht="15.75">
      <c r="D27" s="40"/>
      <c r="E27" s="40"/>
      <c r="F27" s="40"/>
      <c r="G27" s="40"/>
      <c r="H27" s="40"/>
    </row>
    <row r="28" spans="4:8" ht="15.75">
      <c r="D28" s="40"/>
      <c r="E28" s="40"/>
      <c r="F28" s="40"/>
      <c r="G28" s="40"/>
      <c r="H28" s="40"/>
    </row>
    <row r="29" spans="4:8" ht="15.75">
      <c r="D29" s="40"/>
      <c r="E29" s="40"/>
      <c r="F29" s="40"/>
      <c r="G29" s="40"/>
      <c r="H29" s="40"/>
    </row>
    <row r="30" spans="4:8" ht="15.75">
      <c r="D30" s="40"/>
      <c r="E30" s="40"/>
      <c r="F30" s="40"/>
      <c r="G30" s="40"/>
      <c r="H30" s="40"/>
    </row>
    <row r="31" spans="4:8" ht="15.75">
      <c r="D31" s="40"/>
      <c r="E31" s="40"/>
      <c r="F31" s="40"/>
      <c r="G31" s="40"/>
      <c r="H31" s="40"/>
    </row>
    <row r="32" spans="4:8" ht="15.75">
      <c r="D32" s="40"/>
      <c r="E32" s="40"/>
      <c r="F32" s="40"/>
      <c r="G32" s="40"/>
      <c r="H32" s="40"/>
    </row>
    <row r="33" spans="4:8" ht="15.75">
      <c r="D33" s="40"/>
      <c r="E33" s="40"/>
      <c r="F33" s="40"/>
      <c r="G33" s="40"/>
      <c r="H33" s="40"/>
    </row>
  </sheetData>
  <sheetProtection password="CF5C" sheet="1" objects="1" scenarios="1"/>
  <mergeCells count="12">
    <mergeCell ref="D1:E1"/>
    <mergeCell ref="D2:E2"/>
    <mergeCell ref="D3:E3"/>
    <mergeCell ref="D5:E5"/>
    <mergeCell ref="D6:E6"/>
    <mergeCell ref="D7:E7"/>
    <mergeCell ref="A9:E9"/>
    <mergeCell ref="A12:A13"/>
    <mergeCell ref="B12:B13"/>
    <mergeCell ref="C12:C13"/>
    <mergeCell ref="D12:D13"/>
    <mergeCell ref="E12:E13"/>
  </mergeCells>
  <printOptions/>
  <pageMargins left="0.55" right="0.26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25">
      <selection activeCell="F28" sqref="F28"/>
    </sheetView>
  </sheetViews>
  <sheetFormatPr defaultColWidth="9.140625" defaultRowHeight="12.75"/>
  <cols>
    <col min="1" max="1" width="29.140625" style="1" customWidth="1"/>
    <col min="2" max="2" width="53.28125" style="1" customWidth="1"/>
    <col min="3" max="3" width="1.28515625" style="2" hidden="1" customWidth="1"/>
    <col min="4" max="4" width="2.57421875" style="2" hidden="1" customWidth="1"/>
    <col min="5" max="5" width="20.140625" style="4" customWidth="1"/>
    <col min="6" max="6" width="21.57421875" style="4" customWidth="1"/>
    <col min="7" max="8" width="9.140625" style="1" customWidth="1"/>
    <col min="9" max="9" width="15.8515625" style="1" customWidth="1"/>
    <col min="10" max="16384" width="9.140625" style="1" customWidth="1"/>
  </cols>
  <sheetData>
    <row r="1" spans="5:6" ht="15.75">
      <c r="E1" s="58" t="s">
        <v>51</v>
      </c>
      <c r="F1" s="58"/>
    </row>
    <row r="2" spans="5:6" ht="15.75">
      <c r="E2" s="58" t="s">
        <v>0</v>
      </c>
      <c r="F2" s="58"/>
    </row>
    <row r="3" spans="5:6" ht="15.75">
      <c r="E3" s="59" t="s">
        <v>52</v>
      </c>
      <c r="F3" s="59"/>
    </row>
    <row r="5" spans="3:6" ht="15.75">
      <c r="C5" s="1"/>
      <c r="D5" s="1"/>
      <c r="E5" s="63" t="s">
        <v>44</v>
      </c>
      <c r="F5" s="63"/>
    </row>
    <row r="6" spans="3:6" ht="15.75">
      <c r="C6" s="1"/>
      <c r="D6" s="1"/>
      <c r="E6" s="61" t="s">
        <v>1</v>
      </c>
      <c r="F6" s="61"/>
    </row>
    <row r="7" spans="5:6" ht="15.75">
      <c r="E7" s="49" t="s">
        <v>2</v>
      </c>
      <c r="F7" s="50"/>
    </row>
    <row r="8" spans="5:6" ht="15.75">
      <c r="E8" s="62"/>
      <c r="F8" s="62"/>
    </row>
    <row r="9" spans="1:6" ht="15.75">
      <c r="A9" s="51" t="s">
        <v>45</v>
      </c>
      <c r="B9" s="51"/>
      <c r="C9" s="51"/>
      <c r="D9" s="51"/>
      <c r="E9" s="51"/>
      <c r="F9" s="51"/>
    </row>
    <row r="10" spans="1:6" ht="15.75">
      <c r="A10" s="60" t="s">
        <v>46</v>
      </c>
      <c r="B10" s="60"/>
      <c r="C10" s="60"/>
      <c r="D10" s="60"/>
      <c r="E10" s="60"/>
      <c r="F10" s="60"/>
    </row>
    <row r="11" spans="1:6" ht="15.75">
      <c r="A11" s="15"/>
      <c r="B11" s="15"/>
      <c r="C11" s="15"/>
      <c r="D11" s="15"/>
      <c r="E11" s="15"/>
      <c r="F11" s="15"/>
    </row>
    <row r="12" spans="1:6" ht="15.75">
      <c r="A12" s="3"/>
      <c r="B12" s="3"/>
      <c r="C12" s="3"/>
      <c r="D12" s="3"/>
      <c r="F12" s="4" t="s">
        <v>3</v>
      </c>
    </row>
    <row r="13" spans="1:6" s="8" customFormat="1" ht="102" customHeight="1">
      <c r="A13" s="5" t="s">
        <v>4</v>
      </c>
      <c r="B13" s="6" t="s">
        <v>5</v>
      </c>
      <c r="C13" s="16" t="s">
        <v>47</v>
      </c>
      <c r="D13" s="16" t="s">
        <v>48</v>
      </c>
      <c r="E13" s="7" t="s">
        <v>49</v>
      </c>
      <c r="F13" s="17" t="s">
        <v>50</v>
      </c>
    </row>
    <row r="14" spans="1:6" s="26" customFormat="1" ht="34.5" customHeight="1">
      <c r="A14" s="24" t="s">
        <v>6</v>
      </c>
      <c r="B14" s="25" t="s">
        <v>7</v>
      </c>
      <c r="C14" s="18" t="e">
        <f>#REF!+#REF!+C15+C20+C29</f>
        <v>#REF!</v>
      </c>
      <c r="D14" s="18" t="e">
        <f>#REF!+#REF!+D15+D20+D29</f>
        <v>#REF!</v>
      </c>
      <c r="E14" s="10">
        <f>E15+E20+E29</f>
        <v>-11131</v>
      </c>
      <c r="F14" s="10">
        <f>F15+F20+F29</f>
        <v>-5049.300000000745</v>
      </c>
    </row>
    <row r="15" spans="1:9" s="26" customFormat="1" ht="31.5" hidden="1">
      <c r="A15" s="24" t="s">
        <v>8</v>
      </c>
      <c r="B15" s="25" t="s">
        <v>9</v>
      </c>
      <c r="C15" s="18">
        <f>C16-C18</f>
        <v>0</v>
      </c>
      <c r="D15" s="18">
        <f>D16-D18</f>
        <v>0</v>
      </c>
      <c r="E15" s="10">
        <f>E16-E18</f>
        <v>0</v>
      </c>
      <c r="F15" s="10">
        <f>F16-F18</f>
        <v>0</v>
      </c>
      <c r="I15" s="27"/>
    </row>
    <row r="16" spans="1:6" ht="51" customHeight="1" hidden="1">
      <c r="A16" s="11" t="s">
        <v>10</v>
      </c>
      <c r="B16" s="11" t="s">
        <v>11</v>
      </c>
      <c r="C16" s="19">
        <f>C17</f>
        <v>150000</v>
      </c>
      <c r="D16" s="19">
        <f>D17</f>
        <v>150000</v>
      </c>
      <c r="E16" s="13">
        <v>0</v>
      </c>
      <c r="F16" s="13">
        <v>0</v>
      </c>
    </row>
    <row r="17" spans="1:6" ht="63" hidden="1">
      <c r="A17" s="11" t="s">
        <v>12</v>
      </c>
      <c r="B17" s="12" t="s">
        <v>13</v>
      </c>
      <c r="C17" s="19">
        <v>150000</v>
      </c>
      <c r="D17" s="19">
        <v>150000</v>
      </c>
      <c r="E17" s="13">
        <v>0</v>
      </c>
      <c r="F17" s="13">
        <v>0</v>
      </c>
    </row>
    <row r="18" spans="1:6" ht="59.25" customHeight="1" hidden="1">
      <c r="A18" s="11" t="s">
        <v>14</v>
      </c>
      <c r="B18" s="12" t="s">
        <v>15</v>
      </c>
      <c r="C18" s="19">
        <f>C19</f>
        <v>150000</v>
      </c>
      <c r="D18" s="19">
        <f>D19</f>
        <v>150000</v>
      </c>
      <c r="E18" s="13">
        <v>0</v>
      </c>
      <c r="F18" s="13">
        <v>0</v>
      </c>
    </row>
    <row r="19" spans="1:6" ht="63" hidden="1">
      <c r="A19" s="11" t="s">
        <v>16</v>
      </c>
      <c r="B19" s="12" t="s">
        <v>17</v>
      </c>
      <c r="C19" s="19">
        <v>150000</v>
      </c>
      <c r="D19" s="19">
        <v>150000</v>
      </c>
      <c r="E19" s="13">
        <v>0</v>
      </c>
      <c r="F19" s="13">
        <v>0</v>
      </c>
    </row>
    <row r="20" spans="1:6" s="14" customFormat="1" ht="34.5" customHeight="1">
      <c r="A20" s="9" t="s">
        <v>18</v>
      </c>
      <c r="B20" s="9" t="s">
        <v>19</v>
      </c>
      <c r="C20" s="18">
        <f>C25-C21</f>
        <v>0</v>
      </c>
      <c r="D20" s="18">
        <f>D25-D21</f>
        <v>278969.5099999979</v>
      </c>
      <c r="E20" s="10">
        <f>E25-E21</f>
        <v>-20083</v>
      </c>
      <c r="F20" s="10">
        <f>F25-F21</f>
        <v>-5049.300000000745</v>
      </c>
    </row>
    <row r="21" spans="1:6" s="14" customFormat="1" ht="29.25" customHeight="1">
      <c r="A21" s="12" t="s">
        <v>20</v>
      </c>
      <c r="B21" s="12" t="s">
        <v>21</v>
      </c>
      <c r="C21" s="19">
        <f aca="true" t="shared" si="0" ref="C21:F23">C22</f>
        <v>0</v>
      </c>
      <c r="D21" s="19">
        <f t="shared" si="0"/>
        <v>16585884.456</v>
      </c>
      <c r="E21" s="13">
        <f t="shared" si="0"/>
        <v>19965931.2</v>
      </c>
      <c r="F21" s="13">
        <f t="shared" si="0"/>
        <v>20814435.2</v>
      </c>
    </row>
    <row r="22" spans="1:6" ht="21" customHeight="1">
      <c r="A22" s="12" t="s">
        <v>22</v>
      </c>
      <c r="B22" s="12" t="s">
        <v>23</v>
      </c>
      <c r="C22" s="19">
        <f t="shared" si="0"/>
        <v>0</v>
      </c>
      <c r="D22" s="19">
        <f t="shared" si="0"/>
        <v>16585884.456</v>
      </c>
      <c r="E22" s="13">
        <f t="shared" si="0"/>
        <v>19965931.2</v>
      </c>
      <c r="F22" s="13">
        <f t="shared" si="0"/>
        <v>20814435.2</v>
      </c>
    </row>
    <row r="23" spans="1:6" ht="31.5" customHeight="1">
      <c r="A23" s="12" t="s">
        <v>24</v>
      </c>
      <c r="B23" s="12" t="s">
        <v>25</v>
      </c>
      <c r="C23" s="19">
        <f t="shared" si="0"/>
        <v>0</v>
      </c>
      <c r="D23" s="19">
        <f t="shared" si="0"/>
        <v>16585884.456</v>
      </c>
      <c r="E23" s="13">
        <f t="shared" si="0"/>
        <v>19965931.2</v>
      </c>
      <c r="F23" s="13">
        <f t="shared" si="0"/>
        <v>20814435.2</v>
      </c>
    </row>
    <row r="24" spans="1:6" ht="31.5">
      <c r="A24" s="12" t="s">
        <v>26</v>
      </c>
      <c r="B24" s="12" t="s">
        <v>27</v>
      </c>
      <c r="C24" s="21"/>
      <c r="D24" s="21">
        <v>16585884.456</v>
      </c>
      <c r="E24" s="22">
        <f>19956979.2+E29</f>
        <v>19965931.2</v>
      </c>
      <c r="F24" s="22">
        <f>20814435.2+F29</f>
        <v>20814435.2</v>
      </c>
    </row>
    <row r="25" spans="1:6" s="14" customFormat="1" ht="19.5" customHeight="1">
      <c r="A25" s="12" t="s">
        <v>28</v>
      </c>
      <c r="B25" s="12" t="s">
        <v>29</v>
      </c>
      <c r="C25" s="19">
        <f aca="true" t="shared" si="1" ref="C25:F27">C26</f>
        <v>0</v>
      </c>
      <c r="D25" s="19">
        <f t="shared" si="1"/>
        <v>16864853.966</v>
      </c>
      <c r="E25" s="13">
        <f t="shared" si="1"/>
        <v>19945848.2</v>
      </c>
      <c r="F25" s="13">
        <f t="shared" si="1"/>
        <v>20809385.9</v>
      </c>
    </row>
    <row r="26" spans="1:6" ht="15.75">
      <c r="A26" s="12" t="s">
        <v>30</v>
      </c>
      <c r="B26" s="12" t="s">
        <v>31</v>
      </c>
      <c r="C26" s="19">
        <f t="shared" si="1"/>
        <v>0</v>
      </c>
      <c r="D26" s="19">
        <f t="shared" si="1"/>
        <v>16864853.966</v>
      </c>
      <c r="E26" s="13">
        <f t="shared" si="1"/>
        <v>19945848.2</v>
      </c>
      <c r="F26" s="13">
        <f t="shared" si="1"/>
        <v>20809385.9</v>
      </c>
    </row>
    <row r="27" spans="1:6" ht="33" customHeight="1">
      <c r="A27" s="12" t="s">
        <v>32</v>
      </c>
      <c r="B27" s="12" t="s">
        <v>33</v>
      </c>
      <c r="C27" s="19">
        <f t="shared" si="1"/>
        <v>0</v>
      </c>
      <c r="D27" s="19">
        <f t="shared" si="1"/>
        <v>16864853.966</v>
      </c>
      <c r="E27" s="13">
        <f t="shared" si="1"/>
        <v>19945848.2</v>
      </c>
      <c r="F27" s="13">
        <f t="shared" si="1"/>
        <v>20809385.9</v>
      </c>
    </row>
    <row r="28" spans="1:6" ht="35.25" customHeight="1">
      <c r="A28" s="12" t="s">
        <v>34</v>
      </c>
      <c r="B28" s="12" t="s">
        <v>35</v>
      </c>
      <c r="C28" s="19"/>
      <c r="D28" s="19">
        <v>16864853.966</v>
      </c>
      <c r="E28" s="20">
        <v>19945848.2</v>
      </c>
      <c r="F28" s="20">
        <v>20809385.9</v>
      </c>
    </row>
    <row r="29" spans="1:6" s="14" customFormat="1" ht="32.25" customHeight="1">
      <c r="A29" s="9" t="s">
        <v>36</v>
      </c>
      <c r="B29" s="9" t="s">
        <v>37</v>
      </c>
      <c r="C29" s="18" t="e">
        <f>C30+#REF!+#REF!+#REF!</f>
        <v>#REF!</v>
      </c>
      <c r="D29" s="18" t="e">
        <f>D30+#REF!+#REF!+#REF!</f>
        <v>#REF!</v>
      </c>
      <c r="E29" s="23">
        <f>E30</f>
        <v>8952</v>
      </c>
      <c r="F29" s="23">
        <v>0</v>
      </c>
    </row>
    <row r="30" spans="1:6" ht="47.25">
      <c r="A30" s="12" t="s">
        <v>38</v>
      </c>
      <c r="B30" s="12" t="s">
        <v>39</v>
      </c>
      <c r="C30" s="19">
        <f aca="true" t="shared" si="2" ref="C30:F31">C31</f>
        <v>32540</v>
      </c>
      <c r="D30" s="19">
        <f t="shared" si="2"/>
        <v>226930.872</v>
      </c>
      <c r="E30" s="13">
        <f t="shared" si="2"/>
        <v>8952</v>
      </c>
      <c r="F30" s="13">
        <f t="shared" si="2"/>
        <v>0</v>
      </c>
    </row>
    <row r="31" spans="1:6" ht="48" customHeight="1">
      <c r="A31" s="11" t="s">
        <v>40</v>
      </c>
      <c r="B31" s="12" t="s">
        <v>41</v>
      </c>
      <c r="C31" s="19">
        <f t="shared" si="2"/>
        <v>32540</v>
      </c>
      <c r="D31" s="19">
        <f t="shared" si="2"/>
        <v>226930.872</v>
      </c>
      <c r="E31" s="13">
        <f t="shared" si="2"/>
        <v>8952</v>
      </c>
      <c r="F31" s="13">
        <f t="shared" si="2"/>
        <v>0</v>
      </c>
    </row>
    <row r="32" spans="1:6" ht="46.5" customHeight="1">
      <c r="A32" s="11" t="s">
        <v>42</v>
      </c>
      <c r="B32" s="12" t="s">
        <v>43</v>
      </c>
      <c r="C32" s="19">
        <v>32540</v>
      </c>
      <c r="D32" s="19">
        <v>226930.872</v>
      </c>
      <c r="E32" s="20">
        <f>170474-161522</f>
        <v>8952</v>
      </c>
      <c r="F32" s="20">
        <v>0</v>
      </c>
    </row>
  </sheetData>
  <mergeCells count="9">
    <mergeCell ref="E1:F1"/>
    <mergeCell ref="E2:F2"/>
    <mergeCell ref="E3:F3"/>
    <mergeCell ref="E5:F5"/>
    <mergeCell ref="A10:F10"/>
    <mergeCell ref="E6:F6"/>
    <mergeCell ref="E7:F7"/>
    <mergeCell ref="E8:F8"/>
    <mergeCell ref="A9:F9"/>
  </mergeCells>
  <printOptions/>
  <pageMargins left="0.74" right="0.24" top="0.61" bottom="0.52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2010-04-05T12:11:53Z</cp:lastPrinted>
  <dcterms:created xsi:type="dcterms:W3CDTF">1996-10-08T23:32:33Z</dcterms:created>
  <dcterms:modified xsi:type="dcterms:W3CDTF">2010-04-29T10:17:49Z</dcterms:modified>
  <cp:category/>
  <cp:version/>
  <cp:contentType/>
  <cp:contentStatus/>
</cp:coreProperties>
</file>