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Прил 13" sheetId="1" r:id="rId1"/>
  </sheets>
  <definedNames>
    <definedName name="_xlnm._FilterDatabase" localSheetId="0" hidden="1">'Прил 13'!$A$10:$G$222</definedName>
    <definedName name="_xlnm.Print_Titles" localSheetId="0">'Прил 13'!$9:$10</definedName>
  </definedNames>
  <calcPr fullCalcOnLoad="1"/>
</workbook>
</file>

<file path=xl/sharedStrings.xml><?xml version="1.0" encoding="utf-8"?>
<sst xmlns="http://schemas.openxmlformats.org/spreadsheetml/2006/main" count="398" uniqueCount="160">
  <si>
    <t>№ п/п</t>
  </si>
  <si>
    <t>Объект инвестиции</t>
  </si>
  <si>
    <t>Заказчик</t>
  </si>
  <si>
    <t>Экономический, социальный, экологический эффект от проведения работ</t>
  </si>
  <si>
    <t>Всего:</t>
  </si>
  <si>
    <t>Управление здравоохранения</t>
  </si>
  <si>
    <t>Департамент образования</t>
  </si>
  <si>
    <t>Управление внешнего благоустройства</t>
  </si>
  <si>
    <t>Здравоохранение</t>
  </si>
  <si>
    <t>Доступность медицинской хирургической помощи - единственное отделение в Пермской крае</t>
  </si>
  <si>
    <t>Улучшение качества медицинской хирургической помощи населению</t>
  </si>
  <si>
    <t>Образование</t>
  </si>
  <si>
    <t>Строительство спортивного зала в СОШ № 71</t>
  </si>
  <si>
    <t>Обеспечение доступного бесплатного общего образования</t>
  </si>
  <si>
    <t>Жилищно-коммунальное хозяйство</t>
  </si>
  <si>
    <t>Управление развития коммунальной инфраструктуры</t>
  </si>
  <si>
    <t>Качественное улучшение условий проживания в домах индивидуальной застройки; снижение выбросов, загрязняющих воздух в городе</t>
  </si>
  <si>
    <t>Внешнее благоустройство</t>
  </si>
  <si>
    <t>Комитет по культуре</t>
  </si>
  <si>
    <t xml:space="preserve">Управление здравоохранения </t>
  </si>
  <si>
    <t xml:space="preserve">Департамент образования </t>
  </si>
  <si>
    <t xml:space="preserve">Управление внешнего благоустройства </t>
  </si>
  <si>
    <t>Пермской городской Думы</t>
  </si>
  <si>
    <t>Администрация Свердловского района</t>
  </si>
  <si>
    <t>Администрация Мотовилихинского района</t>
  </si>
  <si>
    <t>Администрация Индустриального района</t>
  </si>
  <si>
    <t>Администрация Орджоникидзевского района</t>
  </si>
  <si>
    <t>Создание условий для массового отдыха</t>
  </si>
  <si>
    <t>тыс.руб.</t>
  </si>
  <si>
    <t>Реконструкция сквера по ул.Чкалова</t>
  </si>
  <si>
    <t>Строительство корпуса детской хирургии МУЗ "ГДКБ № 15"</t>
  </si>
  <si>
    <t>Культура</t>
  </si>
  <si>
    <t>Реконструкция парка города Перми</t>
  </si>
  <si>
    <t>Реконструкция парка им.А.П.Чехова</t>
  </si>
  <si>
    <t>Реконструкция сквера по ул.Большевистской</t>
  </si>
  <si>
    <t>Строительство нового здания Гимназии № 33</t>
  </si>
  <si>
    <t>Ведомственная целевая программа "Светлый город"</t>
  </si>
  <si>
    <t>Архитектурно-планировочное управление</t>
  </si>
  <si>
    <t>Реконструкция театрального сада</t>
  </si>
  <si>
    <t>Создание активной круглогодичной зоны отдыха для жителей города Перми</t>
  </si>
  <si>
    <t>Приведение в нормативное состояние сетей наружного освещения</t>
  </si>
  <si>
    <t>Реконструкция набережной реки Кама</t>
  </si>
  <si>
    <t>Преобразование долины реки Егошиха на территории города Перми</t>
  </si>
  <si>
    <t>Преобразование долины реки Данилиха на территории города Перми</t>
  </si>
  <si>
    <t>Преобразование долины реки Мотовилиха на территории города Перми</t>
  </si>
  <si>
    <t>Обеспечение противопожарной безопасности</t>
  </si>
  <si>
    <t>Администрация поселка Новые Ляды</t>
  </si>
  <si>
    <t>Строительство лечебного корпуса на 100 коек для "КМСЧ № 1"</t>
  </si>
  <si>
    <t>Реконструкция сада им.Миндовского</t>
  </si>
  <si>
    <t>Реконструкция сквера им.Р.Землячки</t>
  </si>
  <si>
    <t>Реконструкция сада 250-летия г.Перми</t>
  </si>
  <si>
    <t>Реконструкция сквера у ЦК г.Перми им.Солдатова</t>
  </si>
  <si>
    <t>Строительство пирса для организации противопожарного водоснабжения в микрорайоне "Голый Мыс" Свердловского района г.Перми</t>
  </si>
  <si>
    <t>Строительство водоема для организации противопожарного водоснабжения в поселке Новые Ляды, по ул.Островского</t>
  </si>
  <si>
    <t>Строительство водоема для организации противопожарного водоснабжения в поселке Новые Ляды, по ул.Горской</t>
  </si>
  <si>
    <t>Строительство водоема для организации противопожарного водоснабжения в микрорайоне "Костарево" Мотовилихинского района г.Перми, по ул.Брянская</t>
  </si>
  <si>
    <t>Строительство водоема для организации противопожарного водоснабжения в микрорайоне "Верхняя Курья" Мотовилихинского района г.Перми, по ул.9-я Линия</t>
  </si>
  <si>
    <t>Строительство водоема для организации противопожарного водоснабжения в микрорайоне "Вышка-2" Мотовилихинского района г.Перми, по ул.Сигаева</t>
  </si>
  <si>
    <t>Строительство водоема для организации противопожарного водоснабжения в микрорайоне "Вышка-2" Мотовилихинского района г.Перми, по ул.6-я Новгородская</t>
  </si>
  <si>
    <t>Строительство водоема для организации противопожарного водоснабжения в микрорайоне "Висим" Мотовилихинского района г.Перми, по ул.Сухоложская</t>
  </si>
  <si>
    <t>Строительство водоема для организации противопожарного водоснабжения в микрорайоне "Верхняя Курья" Мотовилихинского района г.Перми, по ул.10-я Линия</t>
  </si>
  <si>
    <t>Строительство водоема для организации противопожарного водоснабжения в микрорайоне "Запруд" Мотовилихинского района г.Перми, по ул.Красных Зорь</t>
  </si>
  <si>
    <t>Строительство водоема для организации противопожарного водоснабжения в микрорайоне "Верхняя Курья" Мотовилихинского района г.Перми, по ул.10-я Линия, северо-западнее жилого дома № 50</t>
  </si>
  <si>
    <t>Строительство водопроводной сети в микрорайоне Вышка-I Мотовилихинского района</t>
  </si>
  <si>
    <t>Обеспечением водоснабжением частных жилых домов части поселка Вышка-I Мотовилихинского района</t>
  </si>
  <si>
    <t>Модернизация муниципальных котельных города Перми</t>
  </si>
  <si>
    <t xml:space="preserve">Снижение стоимости тепловой энергии для населения и обеспечения надежности в работе систем теплоснабжения в микрорайонах Кислотные дачи, Вышка-2, Молодежный, часть территории Верхней Курьи города Перми. </t>
  </si>
  <si>
    <t>Обеспечит возможность всесезонного подъезда специальной пожарной техники для организации забора воды из естественного источника водоснабжения, что значительно повысит мобильность службы пожаротушения; снижение количества жертв и уменьшение материального ущерба</t>
  </si>
  <si>
    <t xml:space="preserve">2011 год </t>
  </si>
  <si>
    <t>Строительство каназизации в микрорайоне Кислотные дачи Орджоникидзевского района г. Перми</t>
  </si>
  <si>
    <t>Создание условий по обеспечению возможности подключения жителей микрорайона Кислотные дачи к системе централизованной канализации</t>
  </si>
  <si>
    <t>Обеспечение очистки сточных вод, поступающих от населения микрорайона Крым (9 433 чел) до нормативного качества</t>
  </si>
  <si>
    <t>Проектирование и строительство поликлиники МУЗ "ГКП № 1", ул. Ленина, 16</t>
  </si>
  <si>
    <t>Строительство детской поликлиники в м/р Садовый</t>
  </si>
  <si>
    <t>Долгосрочная целевая программа "Строительство газопроводов и газификация жилых домов в микрорайонах индивидуальной застройки г.Перми на 2009-2011 годы"</t>
  </si>
  <si>
    <t>Доступность и качество медицинской помощи населению</t>
  </si>
  <si>
    <t>Доступность медицинской помощи в м/р Садовый</t>
  </si>
  <si>
    <t>Улучшение качества медицинской помощи населению</t>
  </si>
  <si>
    <t>Строительство спортивного зала в СОШ № 45</t>
  </si>
  <si>
    <t>Департамент имущественных отношений</t>
  </si>
  <si>
    <t>Строительство спортивного зала в СОШ № 52</t>
  </si>
  <si>
    <t>Строительство спортивного зала в СОШ № 50</t>
  </si>
  <si>
    <t>Строительство спортивного зала в СОШ № 104</t>
  </si>
  <si>
    <t xml:space="preserve">Комитет по физической культуре и спорту </t>
  </si>
  <si>
    <t>Создание условий для занятия физической культурой и спортом с учетом интересов и потребностей населения города</t>
  </si>
  <si>
    <t>Физическая культура и спорт</t>
  </si>
  <si>
    <t>Строительство мототрека МАОУ ДОД "ДЮСТШ "Нортон-Юниор""</t>
  </si>
  <si>
    <t>местный бюджет</t>
  </si>
  <si>
    <t>в разрезе заказчиков</t>
  </si>
  <si>
    <t>в том числе</t>
  </si>
  <si>
    <t>в том числе:</t>
  </si>
  <si>
    <t>Бюджетные инвестиции в объекты капитального строительства муниципальной собственности города Перми на 2011 год</t>
  </si>
  <si>
    <t>Восстановление памятника истории и культуры местного значения для предоставления населению города качественных услуг в сфере культуры</t>
  </si>
  <si>
    <t>Проектирование и строительство поликлиники для МУЗ "ГДП № 10", ул. Лодыгина, 47</t>
  </si>
  <si>
    <t>Реставрация здания МАУК "Пермский городской дворец культуры имени А.Г.Солдатова"</t>
  </si>
  <si>
    <t>Строительство спортивного зала в Гимназии 3</t>
  </si>
  <si>
    <t>Строительство кладбища "Восточное", с крематорием</t>
  </si>
  <si>
    <t xml:space="preserve">Строительство ФОКа в Мотовилихинском районе </t>
  </si>
  <si>
    <t>изменения</t>
  </si>
  <si>
    <t>с учетом изменений</t>
  </si>
  <si>
    <t>Приложение № 13 к решению</t>
  </si>
  <si>
    <t>Поправки</t>
  </si>
  <si>
    <t>2011 год I чтение</t>
  </si>
  <si>
    <t>6.</t>
  </si>
  <si>
    <t>Обеспечение доступности и качества медицинской помощи населению</t>
  </si>
  <si>
    <t>7.</t>
  </si>
  <si>
    <t>36.</t>
  </si>
  <si>
    <t>Реконструкция сквера Молодоженов</t>
  </si>
  <si>
    <t>21.</t>
  </si>
  <si>
    <t>Реконструкция системы водоснабжения в г.Перми</t>
  </si>
  <si>
    <t>Обеспечение бесперебойного и качественного водоснабжения г.Перми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</si>
  <si>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</si>
  <si>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</si>
  <si>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</si>
  <si>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</si>
  <si>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</si>
  <si>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</si>
  <si>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</si>
  <si>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</si>
  <si>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</si>
  <si>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</si>
  <si>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</si>
  <si>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</si>
  <si>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</si>
  <si>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</si>
  <si>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</si>
  <si>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</si>
  <si>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</si>
  <si>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</si>
  <si>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</si>
  <si>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</si>
  <si>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</si>
  <si>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</si>
  <si>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</si>
  <si>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</si>
  <si>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</si>
  <si>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</si>
  <si>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</si>
  <si>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</si>
  <si>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43.</t>
  </si>
  <si>
    <t>45.</t>
  </si>
  <si>
    <t>46.</t>
  </si>
  <si>
    <t>47.</t>
  </si>
  <si>
    <t>48.</t>
  </si>
  <si>
    <t>53.</t>
  </si>
  <si>
    <t>56.</t>
  </si>
  <si>
    <t>Обустройство площади на Эспланаде</t>
  </si>
  <si>
    <t>Реконструкция с надстройкой второго и третьего этажей поликлиники МУЗ "ГДКБ № 18" по ул.Докучаева, 30</t>
  </si>
  <si>
    <t>2.</t>
  </si>
  <si>
    <t>3.</t>
  </si>
  <si>
    <t>4.</t>
  </si>
  <si>
    <t>5.</t>
  </si>
  <si>
    <t>1.</t>
  </si>
  <si>
    <t>от 30.11.2010 № 200</t>
  </si>
  <si>
    <t>Строительство поликлиники МУЗ ГКП № 4, ул.Хабаровская,56</t>
  </si>
  <si>
    <t>Строительство нового корпуса Гимназии № 11 им.Дягилева</t>
  </si>
  <si>
    <t>Расширение и реконструкция (II очередь) канализации в г.Перми</t>
  </si>
  <si>
    <t>Реконструкция системы очистки сточных вод в микрорайоне Крым Кировского района г.Перми</t>
  </si>
  <si>
    <t>Предотвращение сброса канализационных стоков в р.Кама и ее притоки из-за перезагруженности действующих систем канализации города</t>
  </si>
  <si>
    <t xml:space="preserve">Строительство нового кладбища необходимо в связи с переполнением старых, кладбище "Северное" занимает 230 га при норме 45 га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</si>
</sst>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justify" vertical="top"/>
    </xf>
    <xf numFmtId="164" fontId="5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 vertical="top"/>
    </xf>
    <xf numFmtId="9" fontId="5" fillId="0" borderId="0" xfId="20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18" applyFont="1" applyFill="1" applyBorder="1" applyAlignment="1">
      <alignment vertical="top" wrapText="1"/>
      <protection/>
    </xf>
    <xf numFmtId="164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164" fontId="5" fillId="0" borderId="0" xfId="0" applyNumberFormat="1" applyFont="1" applyFill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0" fillId="0" borderId="5" xfId="0" applyFill="1" applyBorder="1" applyAlignment="1">
      <alignment wrapText="1"/>
    </xf>
    <xf numFmtId="164" fontId="5" fillId="0" borderId="6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1 ДЗО ОРМХ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="80" zoomScaleNormal="80" workbookViewId="0" topLeftCell="A1">
      <selection activeCell="B32" sqref="B32"/>
    </sheetView>
  </sheetViews>
  <sheetFormatPr defaultColWidth="9.00390625" defaultRowHeight="12.75"/>
  <cols>
    <col min="1" max="1" width="5.75390625" style="1" bestFit="1" customWidth="1"/>
    <col min="2" max="2" width="34.125" style="2" customWidth="1"/>
    <col min="3" max="3" width="18.25390625" style="2" customWidth="1"/>
    <col min="4" max="4" width="35.25390625" style="2" customWidth="1"/>
    <col min="5" max="5" width="15.75390625" style="3" hidden="1" customWidth="1"/>
    <col min="6" max="6" width="13.875" style="3" hidden="1" customWidth="1"/>
    <col min="7" max="7" width="15.875" style="3" hidden="1" customWidth="1"/>
    <col min="8" max="8" width="16.125" style="38" hidden="1" customWidth="1"/>
    <col min="9" max="9" width="13.875" style="38" customWidth="1"/>
    <col min="10" max="10" width="15.875" style="38" customWidth="1"/>
    <col min="11" max="16384" width="9.125" style="3" customWidth="1"/>
  </cols>
  <sheetData>
    <row r="1" spans="2:10" ht="15.75">
      <c r="B1" s="18"/>
      <c r="D1" s="16"/>
      <c r="F1" s="16"/>
      <c r="J1" s="15" t="s">
        <v>100</v>
      </c>
    </row>
    <row r="2" spans="4:10" ht="15.75">
      <c r="D2" s="16"/>
      <c r="F2" s="16"/>
      <c r="J2" s="14" t="s">
        <v>22</v>
      </c>
    </row>
    <row r="3" spans="4:10" ht="15.75">
      <c r="D3" s="16"/>
      <c r="F3" s="16"/>
      <c r="J3" s="16" t="s">
        <v>153</v>
      </c>
    </row>
    <row r="4" ht="15.75">
      <c r="D4" s="5"/>
    </row>
    <row r="5" spans="1:10" ht="15.75" customHeight="1">
      <c r="A5" s="45" t="s">
        <v>91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.75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7" ht="15.75">
      <c r="A7" s="20"/>
      <c r="B7" s="20"/>
      <c r="C7" s="20"/>
      <c r="D7" s="20"/>
      <c r="E7" s="20"/>
      <c r="F7" s="20"/>
      <c r="G7" s="20"/>
    </row>
    <row r="8" spans="1:10" ht="15.75">
      <c r="A8" s="35"/>
      <c r="B8" s="36"/>
      <c r="C8" s="36"/>
      <c r="D8" s="37"/>
      <c r="G8" s="6" t="s">
        <v>28</v>
      </c>
      <c r="J8" s="43" t="s">
        <v>28</v>
      </c>
    </row>
    <row r="9" spans="1:10" ht="15.75">
      <c r="A9" s="56" t="s">
        <v>0</v>
      </c>
      <c r="B9" s="56" t="s">
        <v>1</v>
      </c>
      <c r="C9" s="56" t="s">
        <v>2</v>
      </c>
      <c r="D9" s="56" t="s">
        <v>3</v>
      </c>
      <c r="E9" s="51" t="s">
        <v>102</v>
      </c>
      <c r="F9" s="51"/>
      <c r="G9" s="52"/>
      <c r="H9" s="48" t="s">
        <v>101</v>
      </c>
      <c r="I9" s="46" t="s">
        <v>68</v>
      </c>
      <c r="J9" s="47"/>
    </row>
    <row r="10" spans="1:10" s="4" customFormat="1" ht="59.25" customHeight="1">
      <c r="A10" s="52"/>
      <c r="B10" s="57"/>
      <c r="C10" s="57"/>
      <c r="D10" s="57"/>
      <c r="E10" s="7" t="s">
        <v>68</v>
      </c>
      <c r="F10" s="7" t="s">
        <v>98</v>
      </c>
      <c r="G10" s="7" t="s">
        <v>99</v>
      </c>
      <c r="H10" s="48"/>
      <c r="I10" s="10" t="s">
        <v>98</v>
      </c>
      <c r="J10" s="10" t="s">
        <v>99</v>
      </c>
    </row>
    <row r="11" spans="1:10" ht="15.75">
      <c r="A11" s="8"/>
      <c r="B11" s="49" t="s">
        <v>8</v>
      </c>
      <c r="C11" s="49"/>
      <c r="D11" s="50"/>
      <c r="E11" s="10">
        <f>E14+E17+E20+E26</f>
        <v>964439.3</v>
      </c>
      <c r="F11" s="10">
        <f>F14+F17+F20+F23+F26</f>
        <v>0</v>
      </c>
      <c r="G11" s="10">
        <f>E11+F11</f>
        <v>964439.3</v>
      </c>
      <c r="H11" s="9">
        <f>H14+H17+H20+H23+H26+H29+H32</f>
        <v>164060</v>
      </c>
      <c r="I11" s="9">
        <f>I14+I17+I20+I23+I26+I29+I32</f>
        <v>164060</v>
      </c>
      <c r="J11" s="9">
        <f>J14+J17+J20+J23+J26+J29+J32</f>
        <v>1128499.3</v>
      </c>
    </row>
    <row r="12" spans="1:10" ht="15.75">
      <c r="A12" s="8"/>
      <c r="B12" s="13" t="s">
        <v>90</v>
      </c>
      <c r="C12" s="13"/>
      <c r="D12" s="12"/>
      <c r="E12" s="10"/>
      <c r="F12" s="10"/>
      <c r="G12" s="10"/>
      <c r="H12" s="9"/>
      <c r="I12" s="9"/>
      <c r="J12" s="9"/>
    </row>
    <row r="13" spans="1:10" ht="15.75">
      <c r="A13" s="8"/>
      <c r="B13" s="19" t="s">
        <v>87</v>
      </c>
      <c r="C13" s="13"/>
      <c r="D13" s="12"/>
      <c r="E13" s="10">
        <f>E16+E19+E22+E28</f>
        <v>964439.3</v>
      </c>
      <c r="F13" s="10">
        <f>SUBTOTAL(9,F16:F28)</f>
        <v>0</v>
      </c>
      <c r="G13" s="10">
        <f>E13+F13</f>
        <v>964439.3</v>
      </c>
      <c r="H13" s="9">
        <f>H16+H19+H22+H25+H28+H31+H34</f>
        <v>164060</v>
      </c>
      <c r="I13" s="9">
        <f>I16+I19+I22+I25+I28+I31+I34</f>
        <v>164060</v>
      </c>
      <c r="J13" s="9">
        <f>J16+J19+J22+J25+J28+J31+J34</f>
        <v>1128499.3</v>
      </c>
    </row>
    <row r="14" spans="1:10" ht="63">
      <c r="A14" s="8" t="s">
        <v>152</v>
      </c>
      <c r="B14" s="19" t="s">
        <v>30</v>
      </c>
      <c r="C14" s="19" t="s">
        <v>19</v>
      </c>
      <c r="D14" s="11" t="s">
        <v>9</v>
      </c>
      <c r="E14" s="10">
        <v>964439.3</v>
      </c>
      <c r="F14" s="10">
        <v>0</v>
      </c>
      <c r="G14" s="10">
        <f>E14+F14</f>
        <v>964439.3</v>
      </c>
      <c r="H14" s="9">
        <v>109000</v>
      </c>
      <c r="I14" s="9">
        <f>H14+F14</f>
        <v>109000</v>
      </c>
      <c r="J14" s="9">
        <f>H14+G14</f>
        <v>1073439.3</v>
      </c>
    </row>
    <row r="15" spans="1:10" ht="15.75">
      <c r="A15" s="8"/>
      <c r="B15" s="13" t="s">
        <v>90</v>
      </c>
      <c r="C15" s="19"/>
      <c r="D15" s="11"/>
      <c r="E15" s="10"/>
      <c r="F15" s="10"/>
      <c r="G15" s="10"/>
      <c r="H15" s="9"/>
      <c r="I15" s="9"/>
      <c r="J15" s="9"/>
    </row>
    <row r="16" spans="1:10" ht="15.75">
      <c r="A16" s="8"/>
      <c r="B16" s="19" t="s">
        <v>87</v>
      </c>
      <c r="C16" s="19"/>
      <c r="D16" s="11"/>
      <c r="E16" s="10">
        <v>964439.3</v>
      </c>
      <c r="F16" s="10">
        <v>0</v>
      </c>
      <c r="G16" s="10">
        <v>964439.3</v>
      </c>
      <c r="H16" s="9">
        <v>109000</v>
      </c>
      <c r="I16" s="9">
        <v>109000</v>
      </c>
      <c r="J16" s="9">
        <f>H16+G16</f>
        <v>1073439.3</v>
      </c>
    </row>
    <row r="17" spans="1:10" ht="47.25" hidden="1">
      <c r="A17" s="8">
        <v>2</v>
      </c>
      <c r="B17" s="19" t="s">
        <v>47</v>
      </c>
      <c r="C17" s="19" t="s">
        <v>19</v>
      </c>
      <c r="D17" s="11" t="s">
        <v>10</v>
      </c>
      <c r="E17" s="10">
        <v>0</v>
      </c>
      <c r="F17" s="10">
        <v>0</v>
      </c>
      <c r="G17" s="10">
        <f>E17+F17</f>
        <v>0</v>
      </c>
      <c r="H17" s="10">
        <v>0</v>
      </c>
      <c r="I17" s="10">
        <v>0</v>
      </c>
      <c r="J17" s="10">
        <f>H17+I17</f>
        <v>0</v>
      </c>
    </row>
    <row r="18" spans="1:10" ht="15.75" hidden="1">
      <c r="A18" s="8"/>
      <c r="B18" s="13" t="s">
        <v>90</v>
      </c>
      <c r="C18" s="19"/>
      <c r="D18" s="11"/>
      <c r="E18" s="10"/>
      <c r="F18" s="10"/>
      <c r="G18" s="10"/>
      <c r="H18" s="9"/>
      <c r="I18" s="10"/>
      <c r="J18" s="10"/>
    </row>
    <row r="19" spans="1:10" ht="15.75" hidden="1">
      <c r="A19" s="8"/>
      <c r="B19" s="19" t="s">
        <v>87</v>
      </c>
      <c r="C19" s="19"/>
      <c r="D19" s="11"/>
      <c r="E19" s="10">
        <v>0</v>
      </c>
      <c r="F19" s="10">
        <v>0</v>
      </c>
      <c r="G19" s="10">
        <f>E19+F19</f>
        <v>0</v>
      </c>
      <c r="H19" s="10">
        <v>0</v>
      </c>
      <c r="I19" s="10">
        <v>0</v>
      </c>
      <c r="J19" s="10">
        <f>H19+I19</f>
        <v>0</v>
      </c>
    </row>
    <row r="20" spans="1:10" ht="47.25" hidden="1">
      <c r="A20" s="8">
        <v>3</v>
      </c>
      <c r="B20" s="19" t="s">
        <v>72</v>
      </c>
      <c r="C20" s="19" t="s">
        <v>19</v>
      </c>
      <c r="D20" s="11" t="s">
        <v>75</v>
      </c>
      <c r="E20" s="10">
        <v>0</v>
      </c>
      <c r="F20" s="10">
        <v>0</v>
      </c>
      <c r="G20" s="10">
        <f>E20+F20</f>
        <v>0</v>
      </c>
      <c r="H20" s="10">
        <f>F20+G20</f>
        <v>0</v>
      </c>
      <c r="I20" s="10">
        <f>G20+H20</f>
        <v>0</v>
      </c>
      <c r="J20" s="10">
        <f>H20+I20</f>
        <v>0</v>
      </c>
    </row>
    <row r="21" spans="1:10" ht="15.75" hidden="1">
      <c r="A21" s="8"/>
      <c r="B21" s="13" t="s">
        <v>90</v>
      </c>
      <c r="C21" s="19"/>
      <c r="D21" s="11"/>
      <c r="E21" s="10"/>
      <c r="F21" s="10"/>
      <c r="G21" s="10"/>
      <c r="H21" s="10"/>
      <c r="I21" s="10"/>
      <c r="J21" s="10"/>
    </row>
    <row r="22" spans="1:10" ht="15.75" hidden="1">
      <c r="A22" s="8"/>
      <c r="B22" s="19" t="s">
        <v>87</v>
      </c>
      <c r="C22" s="19"/>
      <c r="D22" s="11"/>
      <c r="E22" s="10">
        <v>0</v>
      </c>
      <c r="F22" s="10">
        <v>0</v>
      </c>
      <c r="G22" s="10">
        <f aca="true" t="shared" si="0" ref="G22:J23">E22+F22</f>
        <v>0</v>
      </c>
      <c r="H22" s="10">
        <f t="shared" si="0"/>
        <v>0</v>
      </c>
      <c r="I22" s="10">
        <f t="shared" si="0"/>
        <v>0</v>
      </c>
      <c r="J22" s="10">
        <f t="shared" si="0"/>
        <v>0</v>
      </c>
    </row>
    <row r="23" spans="1:10" ht="31.5" hidden="1">
      <c r="A23" s="8">
        <v>4</v>
      </c>
      <c r="B23" s="19" t="s">
        <v>73</v>
      </c>
      <c r="C23" s="19" t="s">
        <v>19</v>
      </c>
      <c r="D23" s="11" t="s">
        <v>76</v>
      </c>
      <c r="E23" s="10">
        <v>0</v>
      </c>
      <c r="F23" s="10">
        <v>0</v>
      </c>
      <c r="G23" s="10">
        <f t="shared" si="0"/>
        <v>0</v>
      </c>
      <c r="H23" s="10">
        <f t="shared" si="0"/>
        <v>0</v>
      </c>
      <c r="I23" s="10">
        <f t="shared" si="0"/>
        <v>0</v>
      </c>
      <c r="J23" s="10">
        <f t="shared" si="0"/>
        <v>0</v>
      </c>
    </row>
    <row r="24" spans="1:10" ht="15.75" hidden="1">
      <c r="A24" s="8"/>
      <c r="B24" s="13" t="s">
        <v>90</v>
      </c>
      <c r="C24" s="19"/>
      <c r="D24" s="11"/>
      <c r="E24" s="10"/>
      <c r="F24" s="10"/>
      <c r="G24" s="10"/>
      <c r="H24" s="10"/>
      <c r="I24" s="10"/>
      <c r="J24" s="10"/>
    </row>
    <row r="25" spans="1:10" ht="15.75" hidden="1">
      <c r="A25" s="8"/>
      <c r="B25" s="19" t="s">
        <v>87</v>
      </c>
      <c r="C25" s="19"/>
      <c r="D25" s="11"/>
      <c r="E25" s="10">
        <v>0</v>
      </c>
      <c r="F25" s="10">
        <v>0</v>
      </c>
      <c r="G25" s="10">
        <f aca="true" t="shared" si="1" ref="G25:J26">E25+F25</f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</row>
    <row r="26" spans="1:10" ht="63" hidden="1">
      <c r="A26" s="8">
        <v>5</v>
      </c>
      <c r="B26" s="19" t="s">
        <v>93</v>
      </c>
      <c r="C26" s="19" t="s">
        <v>19</v>
      </c>
      <c r="D26" s="11" t="s">
        <v>77</v>
      </c>
      <c r="E26" s="10">
        <v>0</v>
      </c>
      <c r="F26" s="10"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</row>
    <row r="27" spans="1:10" ht="15.75" hidden="1">
      <c r="A27" s="8"/>
      <c r="B27" s="13" t="s">
        <v>90</v>
      </c>
      <c r="C27" s="19"/>
      <c r="D27" s="11"/>
      <c r="E27" s="10"/>
      <c r="F27" s="10"/>
      <c r="G27" s="10"/>
      <c r="H27" s="10"/>
      <c r="I27" s="10"/>
      <c r="J27" s="10"/>
    </row>
    <row r="28" spans="1:10" ht="15.75" hidden="1">
      <c r="A28" s="8"/>
      <c r="B28" s="19" t="s">
        <v>87</v>
      </c>
      <c r="C28" s="19"/>
      <c r="D28" s="11"/>
      <c r="E28" s="10">
        <v>0</v>
      </c>
      <c r="F28" s="10">
        <v>0</v>
      </c>
      <c r="G28" s="10">
        <f>E28+F28</f>
        <v>0</v>
      </c>
      <c r="H28" s="10">
        <f>F28+G28</f>
        <v>0</v>
      </c>
      <c r="I28" s="10">
        <f>G28+H28</f>
        <v>0</v>
      </c>
      <c r="J28" s="10">
        <f>H28+I28</f>
        <v>0</v>
      </c>
    </row>
    <row r="29" spans="1:10" ht="63">
      <c r="A29" s="8" t="s">
        <v>148</v>
      </c>
      <c r="B29" s="39" t="s">
        <v>147</v>
      </c>
      <c r="C29" s="19" t="s">
        <v>19</v>
      </c>
      <c r="D29" s="40" t="s">
        <v>104</v>
      </c>
      <c r="E29" s="10"/>
      <c r="F29" s="10">
        <v>0</v>
      </c>
      <c r="G29" s="10">
        <f>E29+F29</f>
        <v>0</v>
      </c>
      <c r="H29" s="9">
        <f>22060+13000</f>
        <v>35060</v>
      </c>
      <c r="I29" s="9">
        <f>H29+F29</f>
        <v>35060</v>
      </c>
      <c r="J29" s="9">
        <f>H29+G29</f>
        <v>35060</v>
      </c>
    </row>
    <row r="30" spans="1:10" ht="15.75">
      <c r="A30" s="8"/>
      <c r="B30" s="13" t="s">
        <v>90</v>
      </c>
      <c r="C30" s="19"/>
      <c r="D30" s="11"/>
      <c r="E30" s="10"/>
      <c r="F30" s="10"/>
      <c r="G30" s="10"/>
      <c r="H30" s="9"/>
      <c r="I30" s="9"/>
      <c r="J30" s="9"/>
    </row>
    <row r="31" spans="1:10" ht="15.75">
      <c r="A31" s="8"/>
      <c r="B31" s="19" t="s">
        <v>87</v>
      </c>
      <c r="C31" s="19"/>
      <c r="D31" s="11"/>
      <c r="E31" s="10">
        <v>0</v>
      </c>
      <c r="F31" s="10">
        <v>0</v>
      </c>
      <c r="G31" s="10">
        <f>E31+F31</f>
        <v>0</v>
      </c>
      <c r="H31" s="9">
        <f>22060+13000</f>
        <v>35060</v>
      </c>
      <c r="I31" s="9">
        <f>22060+13000</f>
        <v>35060</v>
      </c>
      <c r="J31" s="9">
        <f>22060+13000</f>
        <v>35060</v>
      </c>
    </row>
    <row r="32" spans="1:10" ht="47.25">
      <c r="A32" s="8" t="s">
        <v>149</v>
      </c>
      <c r="B32" s="44" t="s">
        <v>154</v>
      </c>
      <c r="C32" s="19" t="s">
        <v>19</v>
      </c>
      <c r="D32" s="40" t="s">
        <v>104</v>
      </c>
      <c r="E32" s="10"/>
      <c r="F32" s="10">
        <v>0</v>
      </c>
      <c r="G32" s="10">
        <v>0</v>
      </c>
      <c r="H32" s="9">
        <v>20000</v>
      </c>
      <c r="I32" s="9">
        <f>H32+F32</f>
        <v>20000</v>
      </c>
      <c r="J32" s="9">
        <f>H32+G32</f>
        <v>20000</v>
      </c>
    </row>
    <row r="33" spans="1:10" ht="15.75">
      <c r="A33" s="8"/>
      <c r="B33" s="13" t="s">
        <v>90</v>
      </c>
      <c r="C33" s="19"/>
      <c r="D33" s="11"/>
      <c r="E33" s="10"/>
      <c r="F33" s="10"/>
      <c r="G33" s="10"/>
      <c r="H33" s="9"/>
      <c r="I33" s="9"/>
      <c r="J33" s="9"/>
    </row>
    <row r="34" spans="1:10" ht="15.75">
      <c r="A34" s="8"/>
      <c r="B34" s="19" t="s">
        <v>87</v>
      </c>
      <c r="C34" s="19"/>
      <c r="D34" s="11"/>
      <c r="E34" s="10">
        <v>0</v>
      </c>
      <c r="F34" s="10">
        <v>0</v>
      </c>
      <c r="G34" s="10">
        <v>0</v>
      </c>
      <c r="H34" s="9">
        <v>20000</v>
      </c>
      <c r="I34" s="9">
        <v>20000</v>
      </c>
      <c r="J34" s="9">
        <v>20000</v>
      </c>
    </row>
    <row r="35" spans="1:10" ht="15.75">
      <c r="A35" s="8"/>
      <c r="B35" s="49" t="s">
        <v>11</v>
      </c>
      <c r="C35" s="49"/>
      <c r="D35" s="50"/>
      <c r="E35" s="10">
        <f>E37+E40+E43+E44+E47+E50+E53+E56+E59</f>
        <v>195000</v>
      </c>
      <c r="F35" s="10">
        <f>F37+F40+F43+F44+F47+F50+F53+F56+F59</f>
        <v>-110000</v>
      </c>
      <c r="G35" s="10">
        <f>E35+F35</f>
        <v>85000</v>
      </c>
      <c r="H35" s="9">
        <v>0</v>
      </c>
      <c r="I35" s="10">
        <f>H35+F35</f>
        <v>-110000</v>
      </c>
      <c r="J35" s="10">
        <f>H35+G35</f>
        <v>85000</v>
      </c>
    </row>
    <row r="36" spans="1:10" ht="15.75">
      <c r="A36" s="8"/>
      <c r="B36" s="19" t="s">
        <v>87</v>
      </c>
      <c r="C36" s="13"/>
      <c r="D36" s="12"/>
      <c r="E36" s="10">
        <f>E39+E42+E44+E46+E49+E52+E55+E58+E61</f>
        <v>195000</v>
      </c>
      <c r="F36" s="10">
        <f>F39+F42+F44+F46+F49+F52+F55+F58+F61</f>
        <v>-110000</v>
      </c>
      <c r="G36" s="10">
        <f>E36+F36</f>
        <v>85000</v>
      </c>
      <c r="H36" s="9">
        <v>0</v>
      </c>
      <c r="I36" s="10">
        <f>H36+F36</f>
        <v>-110000</v>
      </c>
      <c r="J36" s="10">
        <f>H36+G36</f>
        <v>85000</v>
      </c>
    </row>
    <row r="37" spans="1:10" ht="31.5">
      <c r="A37" s="8" t="s">
        <v>150</v>
      </c>
      <c r="B37" s="19" t="s">
        <v>12</v>
      </c>
      <c r="C37" s="19" t="s">
        <v>20</v>
      </c>
      <c r="D37" s="11" t="s">
        <v>13</v>
      </c>
      <c r="E37" s="10">
        <v>50000</v>
      </c>
      <c r="F37" s="10">
        <v>-50000</v>
      </c>
      <c r="G37" s="10">
        <f>E37+F37</f>
        <v>0</v>
      </c>
      <c r="H37" s="9">
        <v>0</v>
      </c>
      <c r="I37" s="10">
        <f>H37+F37</f>
        <v>-50000</v>
      </c>
      <c r="J37" s="10">
        <f>H37+G37</f>
        <v>0</v>
      </c>
    </row>
    <row r="38" spans="1:10" ht="15.75">
      <c r="A38" s="8"/>
      <c r="B38" s="13" t="s">
        <v>90</v>
      </c>
      <c r="C38" s="19"/>
      <c r="D38" s="11"/>
      <c r="E38" s="10"/>
      <c r="F38" s="10"/>
      <c r="G38" s="10"/>
      <c r="H38" s="9"/>
      <c r="I38" s="9"/>
      <c r="J38" s="9"/>
    </row>
    <row r="39" spans="1:10" ht="15.75">
      <c r="A39" s="8"/>
      <c r="B39" s="19" t="s">
        <v>87</v>
      </c>
      <c r="C39" s="19"/>
      <c r="D39" s="11"/>
      <c r="E39" s="10">
        <v>50000</v>
      </c>
      <c r="F39" s="10">
        <v>-50000</v>
      </c>
      <c r="G39" s="10">
        <f>E39+F39</f>
        <v>0</v>
      </c>
      <c r="H39" s="9">
        <v>0</v>
      </c>
      <c r="I39" s="9">
        <f>H39+F39</f>
        <v>-50000</v>
      </c>
      <c r="J39" s="9">
        <f>H39+G39</f>
        <v>0</v>
      </c>
    </row>
    <row r="40" spans="1:10" ht="31.5">
      <c r="A40" s="8" t="s">
        <v>151</v>
      </c>
      <c r="B40" s="19" t="s">
        <v>35</v>
      </c>
      <c r="C40" s="19" t="s">
        <v>20</v>
      </c>
      <c r="D40" s="11" t="s">
        <v>13</v>
      </c>
      <c r="E40" s="10">
        <v>15000</v>
      </c>
      <c r="F40" s="10">
        <v>0</v>
      </c>
      <c r="G40" s="10">
        <f>E40+F40</f>
        <v>15000</v>
      </c>
      <c r="H40" s="9">
        <v>0</v>
      </c>
      <c r="I40" s="9">
        <f aca="true" t="shared" si="2" ref="I40:I73">H40+F40</f>
        <v>0</v>
      </c>
      <c r="J40" s="9">
        <f aca="true" t="shared" si="3" ref="J40:J73">H40+G40</f>
        <v>15000</v>
      </c>
    </row>
    <row r="41" spans="1:10" ht="15.75">
      <c r="A41" s="30"/>
      <c r="B41" s="13" t="s">
        <v>90</v>
      </c>
      <c r="C41" s="19"/>
      <c r="D41" s="11"/>
      <c r="E41" s="10"/>
      <c r="F41" s="10"/>
      <c r="G41" s="10"/>
      <c r="H41" s="9"/>
      <c r="I41" s="9"/>
      <c r="J41" s="9"/>
    </row>
    <row r="42" spans="1:10" ht="15.75">
      <c r="A42" s="30"/>
      <c r="B42" s="19" t="s">
        <v>87</v>
      </c>
      <c r="C42" s="19"/>
      <c r="D42" s="11"/>
      <c r="E42" s="10">
        <v>15000</v>
      </c>
      <c r="F42" s="10">
        <v>0</v>
      </c>
      <c r="G42" s="10">
        <f>E42+F42</f>
        <v>15000</v>
      </c>
      <c r="H42" s="9">
        <v>0</v>
      </c>
      <c r="I42" s="9">
        <f t="shared" si="2"/>
        <v>0</v>
      </c>
      <c r="J42" s="9">
        <f t="shared" si="3"/>
        <v>15000</v>
      </c>
    </row>
    <row r="43" spans="1:10" ht="31.5">
      <c r="A43" s="53" t="s">
        <v>103</v>
      </c>
      <c r="B43" s="54" t="s">
        <v>155</v>
      </c>
      <c r="C43" s="19" t="s">
        <v>20</v>
      </c>
      <c r="D43" s="11" t="s">
        <v>13</v>
      </c>
      <c r="E43" s="10">
        <v>130000</v>
      </c>
      <c r="F43" s="10">
        <v>-60000</v>
      </c>
      <c r="G43" s="10">
        <f>E43+F43</f>
        <v>70000</v>
      </c>
      <c r="H43" s="9">
        <v>0</v>
      </c>
      <c r="I43" s="9">
        <f t="shared" si="2"/>
        <v>-60000</v>
      </c>
      <c r="J43" s="9">
        <f t="shared" si="3"/>
        <v>70000</v>
      </c>
    </row>
    <row r="44" spans="1:10" ht="47.25" hidden="1">
      <c r="A44" s="53"/>
      <c r="B44" s="55"/>
      <c r="C44" s="19" t="s">
        <v>79</v>
      </c>
      <c r="D44" s="11" t="s">
        <v>13</v>
      </c>
      <c r="E44" s="10">
        <v>0</v>
      </c>
      <c r="F44" s="10">
        <v>0</v>
      </c>
      <c r="G44" s="10">
        <f>E44+F44</f>
        <v>0</v>
      </c>
      <c r="H44" s="9">
        <v>0</v>
      </c>
      <c r="I44" s="9">
        <f t="shared" si="2"/>
        <v>0</v>
      </c>
      <c r="J44" s="9">
        <f t="shared" si="3"/>
        <v>0</v>
      </c>
    </row>
    <row r="45" spans="1:10" ht="15.75">
      <c r="A45" s="8"/>
      <c r="B45" s="13" t="s">
        <v>90</v>
      </c>
      <c r="C45" s="19"/>
      <c r="D45" s="11"/>
      <c r="E45" s="10"/>
      <c r="F45" s="10"/>
      <c r="G45" s="10"/>
      <c r="H45" s="9"/>
      <c r="I45" s="9"/>
      <c r="J45" s="9"/>
    </row>
    <row r="46" spans="1:10" ht="15.75">
      <c r="A46" s="8"/>
      <c r="B46" s="19" t="s">
        <v>87</v>
      </c>
      <c r="C46" s="19"/>
      <c r="D46" s="11"/>
      <c r="E46" s="10">
        <v>130000</v>
      </c>
      <c r="F46" s="10">
        <v>-60000</v>
      </c>
      <c r="G46" s="10">
        <f>E46+F46</f>
        <v>70000</v>
      </c>
      <c r="H46" s="9">
        <v>0</v>
      </c>
      <c r="I46" s="9">
        <f t="shared" si="2"/>
        <v>-60000</v>
      </c>
      <c r="J46" s="9">
        <f t="shared" si="3"/>
        <v>70000</v>
      </c>
    </row>
    <row r="47" spans="1:10" ht="47.25" hidden="1">
      <c r="A47" s="8" t="s">
        <v>114</v>
      </c>
      <c r="B47" s="19" t="s">
        <v>78</v>
      </c>
      <c r="C47" s="19" t="s">
        <v>79</v>
      </c>
      <c r="D47" s="11" t="s">
        <v>13</v>
      </c>
      <c r="E47" s="10">
        <v>0</v>
      </c>
      <c r="F47" s="10">
        <v>0</v>
      </c>
      <c r="G47" s="10">
        <f>E47+F47</f>
        <v>0</v>
      </c>
      <c r="H47" s="9">
        <v>0</v>
      </c>
      <c r="I47" s="9">
        <f t="shared" si="2"/>
        <v>0</v>
      </c>
      <c r="J47" s="9">
        <f t="shared" si="3"/>
        <v>0</v>
      </c>
    </row>
    <row r="48" spans="1:10" ht="15.75" hidden="1">
      <c r="A48" s="8"/>
      <c r="B48" s="13" t="s">
        <v>90</v>
      </c>
      <c r="C48" s="19"/>
      <c r="D48" s="11"/>
      <c r="E48" s="10"/>
      <c r="F48" s="10"/>
      <c r="G48" s="10"/>
      <c r="H48" s="9"/>
      <c r="I48" s="9"/>
      <c r="J48" s="9"/>
    </row>
    <row r="49" spans="1:10" ht="15.75" hidden="1">
      <c r="A49" s="8"/>
      <c r="B49" s="19" t="s">
        <v>87</v>
      </c>
      <c r="C49" s="19"/>
      <c r="D49" s="11"/>
      <c r="E49" s="10">
        <v>0</v>
      </c>
      <c r="F49" s="10">
        <v>0</v>
      </c>
      <c r="G49" s="10">
        <f>E49+F49</f>
        <v>0</v>
      </c>
      <c r="H49" s="9">
        <v>0</v>
      </c>
      <c r="I49" s="9">
        <f t="shared" si="2"/>
        <v>0</v>
      </c>
      <c r="J49" s="9">
        <f t="shared" si="3"/>
        <v>0</v>
      </c>
    </row>
    <row r="50" spans="1:10" ht="31.5" hidden="1">
      <c r="A50" s="8" t="s">
        <v>115</v>
      </c>
      <c r="B50" s="22" t="s">
        <v>81</v>
      </c>
      <c r="C50" s="19" t="s">
        <v>20</v>
      </c>
      <c r="D50" s="19" t="s">
        <v>13</v>
      </c>
      <c r="E50" s="10">
        <v>0</v>
      </c>
      <c r="F50" s="10">
        <v>0</v>
      </c>
      <c r="G50" s="10">
        <f>E50+F50</f>
        <v>0</v>
      </c>
      <c r="H50" s="9">
        <v>0</v>
      </c>
      <c r="I50" s="9">
        <f t="shared" si="2"/>
        <v>0</v>
      </c>
      <c r="J50" s="9">
        <f t="shared" si="3"/>
        <v>0</v>
      </c>
    </row>
    <row r="51" spans="1:10" ht="15.75" hidden="1">
      <c r="A51" s="8"/>
      <c r="B51" s="13" t="s">
        <v>90</v>
      </c>
      <c r="C51" s="19"/>
      <c r="D51" s="19"/>
      <c r="E51" s="10"/>
      <c r="F51" s="10"/>
      <c r="G51" s="10"/>
      <c r="H51" s="9"/>
      <c r="I51" s="9"/>
      <c r="J51" s="9"/>
    </row>
    <row r="52" spans="1:10" ht="15.75" hidden="1">
      <c r="A52" s="8"/>
      <c r="B52" s="19" t="s">
        <v>87</v>
      </c>
      <c r="C52" s="19"/>
      <c r="D52" s="19"/>
      <c r="E52" s="10">
        <v>0</v>
      </c>
      <c r="F52" s="10">
        <v>0</v>
      </c>
      <c r="G52" s="10">
        <f>E52+F52</f>
        <v>0</v>
      </c>
      <c r="H52" s="9">
        <v>0</v>
      </c>
      <c r="I52" s="9">
        <f t="shared" si="2"/>
        <v>0</v>
      </c>
      <c r="J52" s="9">
        <f t="shared" si="3"/>
        <v>0</v>
      </c>
    </row>
    <row r="53" spans="1:10" ht="31.5" hidden="1">
      <c r="A53" s="8" t="s">
        <v>116</v>
      </c>
      <c r="B53" s="22" t="s">
        <v>95</v>
      </c>
      <c r="C53" s="19" t="s">
        <v>20</v>
      </c>
      <c r="D53" s="19" t="s">
        <v>13</v>
      </c>
      <c r="E53" s="10">
        <v>0</v>
      </c>
      <c r="F53" s="10">
        <v>0</v>
      </c>
      <c r="G53" s="10">
        <f>E53+F53</f>
        <v>0</v>
      </c>
      <c r="H53" s="9">
        <v>0</v>
      </c>
      <c r="I53" s="9">
        <f t="shared" si="2"/>
        <v>0</v>
      </c>
      <c r="J53" s="9">
        <f t="shared" si="3"/>
        <v>0</v>
      </c>
    </row>
    <row r="54" spans="1:10" ht="15.75" hidden="1">
      <c r="A54" s="8"/>
      <c r="B54" s="13" t="s">
        <v>90</v>
      </c>
      <c r="C54" s="19"/>
      <c r="D54" s="19"/>
      <c r="E54" s="10"/>
      <c r="F54" s="10"/>
      <c r="G54" s="10"/>
      <c r="H54" s="9"/>
      <c r="I54" s="9"/>
      <c r="J54" s="9"/>
    </row>
    <row r="55" spans="1:10" ht="15.75" hidden="1">
      <c r="A55" s="8"/>
      <c r="B55" s="19" t="s">
        <v>87</v>
      </c>
      <c r="C55" s="19"/>
      <c r="D55" s="19"/>
      <c r="E55" s="10">
        <v>0</v>
      </c>
      <c r="F55" s="10">
        <v>0</v>
      </c>
      <c r="G55" s="10">
        <f>E55+F55</f>
        <v>0</v>
      </c>
      <c r="H55" s="9">
        <v>0</v>
      </c>
      <c r="I55" s="9">
        <f t="shared" si="2"/>
        <v>0</v>
      </c>
      <c r="J55" s="9">
        <f t="shared" si="3"/>
        <v>0</v>
      </c>
    </row>
    <row r="56" spans="1:10" ht="31.5" hidden="1">
      <c r="A56" s="8" t="s">
        <v>117</v>
      </c>
      <c r="B56" s="22" t="s">
        <v>80</v>
      </c>
      <c r="C56" s="19" t="s">
        <v>20</v>
      </c>
      <c r="D56" s="19" t="s">
        <v>13</v>
      </c>
      <c r="E56" s="10">
        <v>0</v>
      </c>
      <c r="F56" s="10">
        <v>0</v>
      </c>
      <c r="G56" s="10">
        <f>E56+F56</f>
        <v>0</v>
      </c>
      <c r="H56" s="9">
        <v>0</v>
      </c>
      <c r="I56" s="9">
        <f t="shared" si="2"/>
        <v>0</v>
      </c>
      <c r="J56" s="9">
        <f t="shared" si="3"/>
        <v>0</v>
      </c>
    </row>
    <row r="57" spans="1:10" ht="15.75" hidden="1">
      <c r="A57" s="8"/>
      <c r="B57" s="13" t="s">
        <v>90</v>
      </c>
      <c r="C57" s="19"/>
      <c r="D57" s="19"/>
      <c r="E57" s="10"/>
      <c r="F57" s="10"/>
      <c r="G57" s="10"/>
      <c r="H57" s="9"/>
      <c r="I57" s="9"/>
      <c r="J57" s="9"/>
    </row>
    <row r="58" spans="1:10" ht="15.75" hidden="1">
      <c r="A58" s="8"/>
      <c r="B58" s="19" t="s">
        <v>87</v>
      </c>
      <c r="C58" s="19"/>
      <c r="D58" s="19"/>
      <c r="E58" s="10">
        <v>0</v>
      </c>
      <c r="F58" s="10">
        <v>0</v>
      </c>
      <c r="G58" s="10">
        <f>E58+F58</f>
        <v>0</v>
      </c>
      <c r="H58" s="9">
        <v>0</v>
      </c>
      <c r="I58" s="9">
        <f t="shared" si="2"/>
        <v>0</v>
      </c>
      <c r="J58" s="9">
        <f t="shared" si="3"/>
        <v>0</v>
      </c>
    </row>
    <row r="59" spans="1:10" ht="31.5" hidden="1">
      <c r="A59" s="8" t="s">
        <v>118</v>
      </c>
      <c r="B59" s="22" t="s">
        <v>82</v>
      </c>
      <c r="C59" s="19" t="s">
        <v>20</v>
      </c>
      <c r="D59" s="19" t="s">
        <v>13</v>
      </c>
      <c r="E59" s="10">
        <v>0</v>
      </c>
      <c r="F59" s="10">
        <v>0</v>
      </c>
      <c r="G59" s="10">
        <f>E59+F59</f>
        <v>0</v>
      </c>
      <c r="H59" s="9">
        <v>0</v>
      </c>
      <c r="I59" s="9">
        <f t="shared" si="2"/>
        <v>0</v>
      </c>
      <c r="J59" s="9">
        <f t="shared" si="3"/>
        <v>0</v>
      </c>
    </row>
    <row r="60" spans="1:10" ht="15.75" hidden="1">
      <c r="A60" s="8"/>
      <c r="B60" s="13" t="s">
        <v>90</v>
      </c>
      <c r="C60" s="19"/>
      <c r="D60" s="19"/>
      <c r="E60" s="10"/>
      <c r="F60" s="10"/>
      <c r="G60" s="10"/>
      <c r="H60" s="9"/>
      <c r="I60" s="9"/>
      <c r="J60" s="9"/>
    </row>
    <row r="61" spans="1:10" ht="15.75" hidden="1">
      <c r="A61" s="8"/>
      <c r="B61" s="19" t="s">
        <v>87</v>
      </c>
      <c r="C61" s="19"/>
      <c r="D61" s="19"/>
      <c r="E61" s="10">
        <v>0</v>
      </c>
      <c r="F61" s="10">
        <v>0</v>
      </c>
      <c r="G61" s="10">
        <f>E61+F61</f>
        <v>0</v>
      </c>
      <c r="H61" s="9">
        <v>0</v>
      </c>
      <c r="I61" s="9">
        <f t="shared" si="2"/>
        <v>0</v>
      </c>
      <c r="J61" s="9">
        <f t="shared" si="3"/>
        <v>0</v>
      </c>
    </row>
    <row r="62" spans="1:10" ht="15.75">
      <c r="A62" s="8"/>
      <c r="B62" s="58" t="s">
        <v>14</v>
      </c>
      <c r="C62" s="58"/>
      <c r="D62" s="59"/>
      <c r="E62" s="10">
        <f>E65+E68+E71+E74+E77+E80+E83</f>
        <v>67759.7</v>
      </c>
      <c r="F62" s="10">
        <f>F65+F68+F71+F74+F77+F80+F83</f>
        <v>90089.3</v>
      </c>
      <c r="G62" s="10">
        <f>E62+F62</f>
        <v>157849</v>
      </c>
      <c r="H62" s="9">
        <f>H65+H68+H71+H74+H77+H80+H83+H86</f>
        <v>21700</v>
      </c>
      <c r="I62" s="9">
        <f t="shared" si="2"/>
        <v>111789.3</v>
      </c>
      <c r="J62" s="9">
        <f t="shared" si="3"/>
        <v>179549</v>
      </c>
    </row>
    <row r="63" spans="1:10" ht="15.75">
      <c r="A63" s="8"/>
      <c r="B63" s="13" t="s">
        <v>90</v>
      </c>
      <c r="C63" s="19"/>
      <c r="D63" s="24"/>
      <c r="E63" s="10"/>
      <c r="F63" s="10"/>
      <c r="G63" s="10"/>
      <c r="H63" s="9"/>
      <c r="I63" s="9"/>
      <c r="J63" s="9"/>
    </row>
    <row r="64" spans="1:10" ht="15.75">
      <c r="A64" s="8"/>
      <c r="B64" s="19" t="s">
        <v>87</v>
      </c>
      <c r="C64" s="19"/>
      <c r="D64" s="24"/>
      <c r="E64" s="10">
        <f>E67+E70+E73+E76+E79+E82+E85</f>
        <v>67759.7</v>
      </c>
      <c r="F64" s="10">
        <f>F67+F70+F73+F76+F79+F82+F85</f>
        <v>90089.3</v>
      </c>
      <c r="G64" s="10">
        <f>E64+F64</f>
        <v>157849</v>
      </c>
      <c r="H64" s="9">
        <f>H67+H70+H73+H76+H79+H82+H85+H88</f>
        <v>21700</v>
      </c>
      <c r="I64" s="9">
        <f t="shared" si="2"/>
        <v>111789.3</v>
      </c>
      <c r="J64" s="9">
        <f t="shared" si="3"/>
        <v>179549</v>
      </c>
    </row>
    <row r="65" spans="1:10" ht="94.5">
      <c r="A65" s="8" t="s">
        <v>105</v>
      </c>
      <c r="B65" s="22" t="s">
        <v>74</v>
      </c>
      <c r="C65" s="19" t="s">
        <v>15</v>
      </c>
      <c r="D65" s="11" t="s">
        <v>16</v>
      </c>
      <c r="E65" s="10">
        <v>53278.347</v>
      </c>
      <c r="F65" s="10">
        <v>-0.047</v>
      </c>
      <c r="G65" s="10">
        <f>E65+F65</f>
        <v>53278.3</v>
      </c>
      <c r="H65" s="9">
        <v>0</v>
      </c>
      <c r="I65" s="9">
        <f t="shared" si="2"/>
        <v>-0.047</v>
      </c>
      <c r="J65" s="9">
        <f t="shared" si="3"/>
        <v>53278.3</v>
      </c>
    </row>
    <row r="66" spans="1:10" ht="15.75">
      <c r="A66" s="8"/>
      <c r="B66" s="13" t="s">
        <v>90</v>
      </c>
      <c r="C66" s="19"/>
      <c r="D66" s="11"/>
      <c r="E66" s="10"/>
      <c r="F66" s="10"/>
      <c r="G66" s="10"/>
      <c r="H66" s="9"/>
      <c r="I66" s="9"/>
      <c r="J66" s="9"/>
    </row>
    <row r="67" spans="1:10" ht="15.75">
      <c r="A67" s="8"/>
      <c r="B67" s="19" t="s">
        <v>87</v>
      </c>
      <c r="C67" s="19"/>
      <c r="D67" s="11"/>
      <c r="E67" s="10">
        <v>53278.347</v>
      </c>
      <c r="F67" s="10">
        <f>E67-G67</f>
        <v>0.046999999998661224</v>
      </c>
      <c r="G67" s="10">
        <v>53278.3</v>
      </c>
      <c r="H67" s="9">
        <v>0</v>
      </c>
      <c r="I67" s="9">
        <v>-0.047</v>
      </c>
      <c r="J67" s="9">
        <f t="shared" si="3"/>
        <v>53278.3</v>
      </c>
    </row>
    <row r="68" spans="1:10" ht="63">
      <c r="A68" s="8" t="s">
        <v>111</v>
      </c>
      <c r="B68" s="22" t="s">
        <v>63</v>
      </c>
      <c r="C68" s="22" t="s">
        <v>15</v>
      </c>
      <c r="D68" s="22" t="s">
        <v>64</v>
      </c>
      <c r="E68" s="10">
        <v>650.453</v>
      </c>
      <c r="F68" s="10">
        <v>0.047</v>
      </c>
      <c r="G68" s="10">
        <f>E68+F68</f>
        <v>650.5</v>
      </c>
      <c r="H68" s="9">
        <v>0</v>
      </c>
      <c r="I68" s="9">
        <f t="shared" si="2"/>
        <v>0.047</v>
      </c>
      <c r="J68" s="9">
        <f t="shared" si="3"/>
        <v>650.5</v>
      </c>
    </row>
    <row r="69" spans="1:10" ht="15.75">
      <c r="A69" s="8"/>
      <c r="B69" s="13" t="s">
        <v>90</v>
      </c>
      <c r="C69" s="22"/>
      <c r="D69" s="22"/>
      <c r="E69" s="10"/>
      <c r="F69" s="10"/>
      <c r="G69" s="10"/>
      <c r="H69" s="9"/>
      <c r="I69" s="9"/>
      <c r="J69" s="9"/>
    </row>
    <row r="70" spans="1:10" ht="15.75">
      <c r="A70" s="8"/>
      <c r="B70" s="19" t="s">
        <v>87</v>
      </c>
      <c r="C70" s="22"/>
      <c r="D70" s="22"/>
      <c r="E70" s="10">
        <v>650.453</v>
      </c>
      <c r="F70" s="10">
        <f>E70-G70</f>
        <v>-0.047000000000025466</v>
      </c>
      <c r="G70" s="10">
        <v>650.5</v>
      </c>
      <c r="H70" s="9">
        <v>0</v>
      </c>
      <c r="I70" s="9">
        <v>0.047</v>
      </c>
      <c r="J70" s="9">
        <f t="shared" si="3"/>
        <v>650.5</v>
      </c>
    </row>
    <row r="71" spans="1:10" ht="126">
      <c r="A71" s="8" t="s">
        <v>112</v>
      </c>
      <c r="B71" s="22" t="s">
        <v>65</v>
      </c>
      <c r="C71" s="22" t="s">
        <v>15</v>
      </c>
      <c r="D71" s="22" t="s">
        <v>66</v>
      </c>
      <c r="E71" s="10">
        <v>13830.9</v>
      </c>
      <c r="F71" s="10">
        <v>0</v>
      </c>
      <c r="G71" s="10">
        <f>E71+F71</f>
        <v>13830.9</v>
      </c>
      <c r="H71" s="9">
        <v>0</v>
      </c>
      <c r="I71" s="9">
        <f t="shared" si="2"/>
        <v>0</v>
      </c>
      <c r="J71" s="9">
        <f t="shared" si="3"/>
        <v>13830.9</v>
      </c>
    </row>
    <row r="72" spans="1:10" ht="15.75">
      <c r="A72" s="8"/>
      <c r="B72" s="13" t="s">
        <v>90</v>
      </c>
      <c r="C72" s="22"/>
      <c r="D72" s="22"/>
      <c r="E72" s="10"/>
      <c r="F72" s="10"/>
      <c r="G72" s="10"/>
      <c r="H72" s="9"/>
      <c r="I72" s="9"/>
      <c r="J72" s="9"/>
    </row>
    <row r="73" spans="1:10" ht="15.75">
      <c r="A73" s="8"/>
      <c r="B73" s="19" t="s">
        <v>87</v>
      </c>
      <c r="C73" s="22"/>
      <c r="D73" s="22"/>
      <c r="E73" s="10">
        <v>13830.9</v>
      </c>
      <c r="F73" s="10">
        <v>0</v>
      </c>
      <c r="G73" s="10">
        <f>E73+F73</f>
        <v>13830.9</v>
      </c>
      <c r="H73" s="9">
        <v>0</v>
      </c>
      <c r="I73" s="9">
        <f t="shared" si="2"/>
        <v>0</v>
      </c>
      <c r="J73" s="9">
        <f t="shared" si="3"/>
        <v>13830.9</v>
      </c>
    </row>
    <row r="74" spans="1:10" ht="78.75">
      <c r="A74" s="8" t="s">
        <v>113</v>
      </c>
      <c r="B74" s="22" t="s">
        <v>156</v>
      </c>
      <c r="C74" s="22" t="s">
        <v>15</v>
      </c>
      <c r="D74" s="22" t="s">
        <v>158</v>
      </c>
      <c r="E74" s="10">
        <v>0</v>
      </c>
      <c r="F74" s="10">
        <v>88300</v>
      </c>
      <c r="G74" s="10">
        <f>E74+F74</f>
        <v>88300</v>
      </c>
      <c r="H74" s="9">
        <v>-48300</v>
      </c>
      <c r="I74" s="9">
        <f>H74+F74</f>
        <v>40000</v>
      </c>
      <c r="J74" s="9">
        <f>H74+G74</f>
        <v>40000</v>
      </c>
    </row>
    <row r="75" spans="1:10" ht="15.75">
      <c r="A75" s="8"/>
      <c r="B75" s="13" t="s">
        <v>90</v>
      </c>
      <c r="C75" s="22"/>
      <c r="D75" s="22"/>
      <c r="E75" s="10"/>
      <c r="F75" s="10"/>
      <c r="G75" s="10"/>
      <c r="H75" s="9"/>
      <c r="I75" s="9"/>
      <c r="J75" s="9"/>
    </row>
    <row r="76" spans="1:10" ht="15.75">
      <c r="A76" s="8"/>
      <c r="B76" s="19" t="s">
        <v>87</v>
      </c>
      <c r="C76" s="22"/>
      <c r="D76" s="22"/>
      <c r="E76" s="10">
        <v>0</v>
      </c>
      <c r="F76" s="10">
        <v>88300</v>
      </c>
      <c r="G76" s="10">
        <f>E76+F76</f>
        <v>88300</v>
      </c>
      <c r="H76" s="9">
        <v>-48300</v>
      </c>
      <c r="I76" s="9">
        <f aca="true" t="shared" si="4" ref="I76:I85">H76+F76</f>
        <v>40000</v>
      </c>
      <c r="J76" s="9">
        <f aca="true" t="shared" si="5" ref="J76:J85">H76+G76</f>
        <v>40000</v>
      </c>
    </row>
    <row r="77" spans="1:10" ht="94.5" hidden="1">
      <c r="A77" s="8" t="s">
        <v>114</v>
      </c>
      <c r="B77" s="22" t="s">
        <v>69</v>
      </c>
      <c r="C77" s="22" t="s">
        <v>15</v>
      </c>
      <c r="D77" s="22" t="s">
        <v>70</v>
      </c>
      <c r="E77" s="21">
        <v>0</v>
      </c>
      <c r="F77" s="21">
        <v>0</v>
      </c>
      <c r="G77" s="10">
        <f>E77+F77</f>
        <v>0</v>
      </c>
      <c r="H77" s="9">
        <v>0</v>
      </c>
      <c r="I77" s="9">
        <f t="shared" si="4"/>
        <v>0</v>
      </c>
      <c r="J77" s="9">
        <f t="shared" si="5"/>
        <v>0</v>
      </c>
    </row>
    <row r="78" spans="1:10" ht="15.75" hidden="1">
      <c r="A78" s="8"/>
      <c r="B78" s="13" t="s">
        <v>90</v>
      </c>
      <c r="C78" s="22"/>
      <c r="D78" s="22"/>
      <c r="E78" s="21"/>
      <c r="F78" s="21"/>
      <c r="G78" s="10"/>
      <c r="H78" s="9"/>
      <c r="I78" s="9"/>
      <c r="J78" s="9"/>
    </row>
    <row r="79" spans="1:10" ht="15.75" hidden="1">
      <c r="A79" s="8"/>
      <c r="B79" s="19" t="s">
        <v>87</v>
      </c>
      <c r="C79" s="22"/>
      <c r="D79" s="22"/>
      <c r="E79" s="21">
        <v>0</v>
      </c>
      <c r="F79" s="21">
        <v>0</v>
      </c>
      <c r="G79" s="10">
        <f>E79+F79</f>
        <v>0</v>
      </c>
      <c r="H79" s="9">
        <v>0</v>
      </c>
      <c r="I79" s="9">
        <f t="shared" si="4"/>
        <v>0</v>
      </c>
      <c r="J79" s="9">
        <f t="shared" si="5"/>
        <v>0</v>
      </c>
    </row>
    <row r="80" spans="1:10" ht="63">
      <c r="A80" s="8" t="s">
        <v>114</v>
      </c>
      <c r="B80" s="22" t="s">
        <v>157</v>
      </c>
      <c r="C80" s="22" t="s">
        <v>15</v>
      </c>
      <c r="D80" s="22" t="s">
        <v>71</v>
      </c>
      <c r="E80" s="21">
        <v>0</v>
      </c>
      <c r="F80" s="21">
        <v>1789.3</v>
      </c>
      <c r="G80" s="10">
        <f>E80+F80</f>
        <v>1789.3</v>
      </c>
      <c r="H80" s="9">
        <v>0</v>
      </c>
      <c r="I80" s="9">
        <f t="shared" si="4"/>
        <v>1789.3</v>
      </c>
      <c r="J80" s="9">
        <f t="shared" si="5"/>
        <v>1789.3</v>
      </c>
    </row>
    <row r="81" spans="1:10" ht="15.75">
      <c r="A81" s="8"/>
      <c r="B81" s="13" t="s">
        <v>90</v>
      </c>
      <c r="C81" s="22"/>
      <c r="D81" s="22"/>
      <c r="E81" s="21"/>
      <c r="F81" s="21"/>
      <c r="G81" s="10"/>
      <c r="H81" s="9"/>
      <c r="I81" s="9"/>
      <c r="J81" s="9"/>
    </row>
    <row r="82" spans="1:10" ht="15.75">
      <c r="A82" s="8"/>
      <c r="B82" s="19" t="s">
        <v>87</v>
      </c>
      <c r="C82" s="22"/>
      <c r="D82" s="22"/>
      <c r="E82" s="21">
        <v>0</v>
      </c>
      <c r="F82" s="21">
        <v>1789.3</v>
      </c>
      <c r="G82" s="10">
        <f>E82+F82</f>
        <v>1789.3</v>
      </c>
      <c r="H82" s="9">
        <v>0</v>
      </c>
      <c r="I82" s="9">
        <f t="shared" si="4"/>
        <v>1789.3</v>
      </c>
      <c r="J82" s="9">
        <f t="shared" si="5"/>
        <v>1789.3</v>
      </c>
    </row>
    <row r="83" spans="1:10" ht="63" hidden="1">
      <c r="A83" s="8" t="s">
        <v>124</v>
      </c>
      <c r="B83" s="19" t="s">
        <v>41</v>
      </c>
      <c r="C83" s="22" t="s">
        <v>15</v>
      </c>
      <c r="D83" s="11" t="s">
        <v>39</v>
      </c>
      <c r="E83" s="21">
        <v>0</v>
      </c>
      <c r="F83" s="21">
        <v>0</v>
      </c>
      <c r="G83" s="10">
        <f>E83+F83</f>
        <v>0</v>
      </c>
      <c r="H83" s="9">
        <v>0</v>
      </c>
      <c r="I83" s="9">
        <f t="shared" si="4"/>
        <v>0</v>
      </c>
      <c r="J83" s="9">
        <f t="shared" si="5"/>
        <v>0</v>
      </c>
    </row>
    <row r="84" spans="1:10" ht="15.75" hidden="1">
      <c r="A84" s="8"/>
      <c r="B84" s="13" t="s">
        <v>90</v>
      </c>
      <c r="C84" s="22"/>
      <c r="D84" s="11"/>
      <c r="E84" s="21"/>
      <c r="F84" s="21"/>
      <c r="G84" s="10"/>
      <c r="H84" s="9"/>
      <c r="I84" s="9"/>
      <c r="J84" s="9"/>
    </row>
    <row r="85" spans="1:10" ht="15.75" hidden="1">
      <c r="A85" s="8"/>
      <c r="B85" s="19" t="s">
        <v>87</v>
      </c>
      <c r="C85" s="22"/>
      <c r="D85" s="11"/>
      <c r="E85" s="21">
        <v>0</v>
      </c>
      <c r="F85" s="21">
        <v>0</v>
      </c>
      <c r="G85" s="10">
        <f>E85+F85</f>
        <v>0</v>
      </c>
      <c r="H85" s="9">
        <v>0</v>
      </c>
      <c r="I85" s="9">
        <f t="shared" si="4"/>
        <v>0</v>
      </c>
      <c r="J85" s="9">
        <f t="shared" si="5"/>
        <v>0</v>
      </c>
    </row>
    <row r="86" spans="1:10" ht="63">
      <c r="A86" s="8" t="s">
        <v>115</v>
      </c>
      <c r="B86" s="44" t="s">
        <v>109</v>
      </c>
      <c r="C86" s="22" t="s">
        <v>15</v>
      </c>
      <c r="D86" s="40" t="s">
        <v>110</v>
      </c>
      <c r="E86" s="21"/>
      <c r="F86" s="21">
        <v>0</v>
      </c>
      <c r="G86" s="10">
        <v>0</v>
      </c>
      <c r="H86" s="9">
        <v>70000</v>
      </c>
      <c r="I86" s="9">
        <f>H86+F86</f>
        <v>70000</v>
      </c>
      <c r="J86" s="9">
        <f>H86+G86</f>
        <v>70000</v>
      </c>
    </row>
    <row r="87" spans="1:10" ht="15.75">
      <c r="A87" s="8"/>
      <c r="B87" s="13" t="s">
        <v>90</v>
      </c>
      <c r="C87" s="22"/>
      <c r="D87" s="11"/>
      <c r="E87" s="21"/>
      <c r="F87" s="21"/>
      <c r="G87" s="10"/>
      <c r="H87" s="9"/>
      <c r="I87" s="9"/>
      <c r="J87" s="9"/>
    </row>
    <row r="88" spans="1:10" ht="15.75">
      <c r="A88" s="8"/>
      <c r="B88" s="19" t="s">
        <v>87</v>
      </c>
      <c r="C88" s="22"/>
      <c r="D88" s="11"/>
      <c r="E88" s="21">
        <v>0</v>
      </c>
      <c r="F88" s="21">
        <v>0</v>
      </c>
      <c r="G88" s="10">
        <v>0</v>
      </c>
      <c r="H88" s="9">
        <v>70000</v>
      </c>
      <c r="I88" s="9">
        <f>H88+F88</f>
        <v>70000</v>
      </c>
      <c r="J88" s="9">
        <f>H88+G88</f>
        <v>70000</v>
      </c>
    </row>
    <row r="89" spans="1:10" ht="15.75">
      <c r="A89" s="8"/>
      <c r="B89" s="58" t="s">
        <v>17</v>
      </c>
      <c r="C89" s="58"/>
      <c r="D89" s="59"/>
      <c r="E89" s="21">
        <f>E92+E95+E98+E101</f>
        <v>63758.785</v>
      </c>
      <c r="F89" s="21">
        <f>F92+F95+F98+F101</f>
        <v>85000.015</v>
      </c>
      <c r="G89" s="10">
        <f>E89+F89</f>
        <v>148758.8</v>
      </c>
      <c r="H89" s="9">
        <f>H92+H95+H98+H101</f>
        <v>27367.824</v>
      </c>
      <c r="I89" s="9">
        <f>I92+I95+I98+I101</f>
        <v>112367.839</v>
      </c>
      <c r="J89" s="9">
        <f>J92+J95+J98+J101</f>
        <v>176126.624</v>
      </c>
    </row>
    <row r="90" spans="1:10" ht="15.75">
      <c r="A90" s="8"/>
      <c r="B90" s="13" t="s">
        <v>90</v>
      </c>
      <c r="C90" s="19"/>
      <c r="D90" s="24"/>
      <c r="E90" s="21"/>
      <c r="F90" s="21"/>
      <c r="G90" s="10"/>
      <c r="H90" s="9"/>
      <c r="I90" s="9"/>
      <c r="J90" s="9"/>
    </row>
    <row r="91" spans="1:10" ht="15.75">
      <c r="A91" s="8"/>
      <c r="B91" s="19" t="s">
        <v>87</v>
      </c>
      <c r="C91" s="19"/>
      <c r="D91" s="24"/>
      <c r="E91" s="21">
        <f>E94+E97+E100+E103</f>
        <v>63758.785</v>
      </c>
      <c r="F91" s="21">
        <f>F94+F97+F100+F103</f>
        <v>85000.015</v>
      </c>
      <c r="G91" s="10">
        <f>E91+F91</f>
        <v>148758.8</v>
      </c>
      <c r="H91" s="9">
        <f>H94+H97+H100+H103</f>
        <v>27367.824</v>
      </c>
      <c r="I91" s="9">
        <f>I94+I97+I100+I103</f>
        <v>112367.839</v>
      </c>
      <c r="J91" s="9">
        <f>J94+J97+J100+J103</f>
        <v>176126.624</v>
      </c>
    </row>
    <row r="92" spans="1:10" ht="78.75">
      <c r="A92" s="8" t="s">
        <v>116</v>
      </c>
      <c r="B92" s="22" t="s">
        <v>96</v>
      </c>
      <c r="C92" s="19" t="s">
        <v>21</v>
      </c>
      <c r="D92" s="11" t="s">
        <v>159</v>
      </c>
      <c r="E92" s="10">
        <v>20000</v>
      </c>
      <c r="F92" s="10">
        <v>0</v>
      </c>
      <c r="G92" s="10">
        <f>E92+F92</f>
        <v>20000</v>
      </c>
      <c r="H92" s="9">
        <v>0</v>
      </c>
      <c r="I92" s="9">
        <f>H92+F92</f>
        <v>0</v>
      </c>
      <c r="J92" s="9">
        <f>H92+G92</f>
        <v>20000</v>
      </c>
    </row>
    <row r="93" spans="1:10" ht="15.75">
      <c r="A93" s="8"/>
      <c r="B93" s="13" t="s">
        <v>90</v>
      </c>
      <c r="C93" s="19"/>
      <c r="D93" s="11"/>
      <c r="E93" s="10"/>
      <c r="F93" s="10"/>
      <c r="G93" s="10"/>
      <c r="H93" s="9"/>
      <c r="I93" s="9"/>
      <c r="J93" s="9"/>
    </row>
    <row r="94" spans="1:10" ht="15.75">
      <c r="A94" s="8"/>
      <c r="B94" s="19" t="s">
        <v>87</v>
      </c>
      <c r="C94" s="19"/>
      <c r="D94" s="11"/>
      <c r="E94" s="10">
        <v>20000</v>
      </c>
      <c r="F94" s="10">
        <v>0</v>
      </c>
      <c r="G94" s="10">
        <f>E94+F94</f>
        <v>20000</v>
      </c>
      <c r="H94" s="9">
        <v>0</v>
      </c>
      <c r="I94" s="9">
        <f>H94+F94</f>
        <v>0</v>
      </c>
      <c r="J94" s="9">
        <f>H94+G94</f>
        <v>20000</v>
      </c>
    </row>
    <row r="95" spans="1:10" ht="47.25">
      <c r="A95" s="8" t="s">
        <v>117</v>
      </c>
      <c r="B95" s="22" t="s">
        <v>36</v>
      </c>
      <c r="C95" s="22" t="s">
        <v>7</v>
      </c>
      <c r="D95" s="27" t="s">
        <v>40</v>
      </c>
      <c r="E95" s="10">
        <v>18440.1</v>
      </c>
      <c r="F95" s="10">
        <v>0</v>
      </c>
      <c r="G95" s="10">
        <f>E95+F95</f>
        <v>18440.1</v>
      </c>
      <c r="H95" s="9">
        <v>0</v>
      </c>
      <c r="I95" s="9">
        <f>H95+F95</f>
        <v>0</v>
      </c>
      <c r="J95" s="9">
        <f>H95+G95</f>
        <v>18440.1</v>
      </c>
    </row>
    <row r="96" spans="1:10" ht="15.75">
      <c r="A96" s="8"/>
      <c r="B96" s="13" t="s">
        <v>90</v>
      </c>
      <c r="C96" s="22"/>
      <c r="D96" s="27"/>
      <c r="E96" s="10"/>
      <c r="F96" s="10"/>
      <c r="G96" s="10"/>
      <c r="H96" s="9"/>
      <c r="I96" s="9"/>
      <c r="J96" s="9"/>
    </row>
    <row r="97" spans="1:10" ht="15.75">
      <c r="A97" s="8"/>
      <c r="B97" s="19" t="s">
        <v>87</v>
      </c>
      <c r="C97" s="22"/>
      <c r="D97" s="27"/>
      <c r="E97" s="10">
        <v>18440.1</v>
      </c>
      <c r="F97" s="10">
        <v>0</v>
      </c>
      <c r="G97" s="10">
        <f>E97+F97</f>
        <v>18440.1</v>
      </c>
      <c r="H97" s="9">
        <v>0</v>
      </c>
      <c r="I97" s="9">
        <f>H97+F97</f>
        <v>0</v>
      </c>
      <c r="J97" s="9">
        <f>H97+G97</f>
        <v>18440.1</v>
      </c>
    </row>
    <row r="98" spans="1:10" ht="47.25">
      <c r="A98" s="8" t="s">
        <v>118</v>
      </c>
      <c r="B98" s="19" t="s">
        <v>41</v>
      </c>
      <c r="C98" s="22" t="s">
        <v>7</v>
      </c>
      <c r="D98" s="11" t="s">
        <v>39</v>
      </c>
      <c r="E98" s="10">
        <v>25318.685</v>
      </c>
      <c r="F98" s="10">
        <v>55000.015</v>
      </c>
      <c r="G98" s="10">
        <f>E98+F98</f>
        <v>80318.7</v>
      </c>
      <c r="H98" s="9">
        <v>27367.824</v>
      </c>
      <c r="I98" s="9">
        <f>H98+F98</f>
        <v>82367.839</v>
      </c>
      <c r="J98" s="9">
        <f>H98+G98</f>
        <v>107686.524</v>
      </c>
    </row>
    <row r="99" spans="1:10" ht="15.75">
      <c r="A99" s="8"/>
      <c r="B99" s="13" t="s">
        <v>90</v>
      </c>
      <c r="C99" s="22"/>
      <c r="D99" s="11"/>
      <c r="E99" s="10"/>
      <c r="F99" s="10"/>
      <c r="G99" s="10"/>
      <c r="H99" s="9"/>
      <c r="I99" s="9"/>
      <c r="J99" s="9"/>
    </row>
    <row r="100" spans="1:10" ht="15.75">
      <c r="A100" s="8"/>
      <c r="B100" s="19" t="s">
        <v>87</v>
      </c>
      <c r="C100" s="22"/>
      <c r="D100" s="11"/>
      <c r="E100" s="10">
        <v>25318.685</v>
      </c>
      <c r="F100" s="10">
        <v>55000.015</v>
      </c>
      <c r="G100" s="10">
        <f>E100+F100</f>
        <v>80318.7</v>
      </c>
      <c r="H100" s="9">
        <v>27367.824</v>
      </c>
      <c r="I100" s="9">
        <f>H100+F100</f>
        <v>82367.839</v>
      </c>
      <c r="J100" s="9">
        <f>H100+G100</f>
        <v>107686.524</v>
      </c>
    </row>
    <row r="101" spans="1:10" ht="47.25">
      <c r="A101" s="8" t="s">
        <v>119</v>
      </c>
      <c r="B101" s="22" t="s">
        <v>42</v>
      </c>
      <c r="C101" s="22" t="s">
        <v>7</v>
      </c>
      <c r="D101" s="22" t="s">
        <v>39</v>
      </c>
      <c r="E101" s="10">
        <v>0</v>
      </c>
      <c r="F101" s="10">
        <v>30000</v>
      </c>
      <c r="G101" s="10">
        <f>E101+F101</f>
        <v>30000</v>
      </c>
      <c r="H101" s="9">
        <v>0</v>
      </c>
      <c r="I101" s="9">
        <f>H101+F101</f>
        <v>30000</v>
      </c>
      <c r="J101" s="9">
        <f>H101+G101</f>
        <v>30000</v>
      </c>
    </row>
    <row r="102" spans="1:10" ht="15.75">
      <c r="A102" s="8"/>
      <c r="B102" s="13" t="s">
        <v>90</v>
      </c>
      <c r="C102" s="22"/>
      <c r="D102" s="22"/>
      <c r="E102" s="10"/>
      <c r="F102" s="10"/>
      <c r="G102" s="10"/>
      <c r="H102" s="9"/>
      <c r="I102" s="9"/>
      <c r="J102" s="9"/>
    </row>
    <row r="103" spans="1:10" ht="15.75">
      <c r="A103" s="8"/>
      <c r="B103" s="19" t="s">
        <v>87</v>
      </c>
      <c r="C103" s="22"/>
      <c r="D103" s="22"/>
      <c r="E103" s="10">
        <v>0</v>
      </c>
      <c r="F103" s="10">
        <v>30000</v>
      </c>
      <c r="G103" s="10">
        <f>E103+F103</f>
        <v>30000</v>
      </c>
      <c r="H103" s="9">
        <v>0</v>
      </c>
      <c r="I103" s="9">
        <f aca="true" t="shared" si="6" ref="I103:I127">H103+F103</f>
        <v>30000</v>
      </c>
      <c r="J103" s="9">
        <f aca="true" t="shared" si="7" ref="J103:J127">H103+G103</f>
        <v>30000</v>
      </c>
    </row>
    <row r="104" spans="1:10" ht="15.75">
      <c r="A104" s="8"/>
      <c r="B104" s="58" t="s">
        <v>31</v>
      </c>
      <c r="C104" s="58"/>
      <c r="D104" s="60"/>
      <c r="E104" s="10">
        <f>E107+E110+E113+E119+E122+E125+E128+E131+E134+E137+E116</f>
        <v>110967</v>
      </c>
      <c r="F104" s="10">
        <f>SUBTOTAL(9,F107:F137)</f>
        <v>10913.599999999993</v>
      </c>
      <c r="G104" s="10">
        <f>E104+F104</f>
        <v>121880.59999999999</v>
      </c>
      <c r="H104" s="9">
        <f>H107+H110+H113+H116+H119+H122+H125+H128+H131+H134+H137+H140+H143</f>
        <v>12227.396</v>
      </c>
      <c r="I104" s="9">
        <f>I107+I110+I113+I116+I119+I122+I125+I128+I131+I134+I137+I140+I143</f>
        <v>23140.996</v>
      </c>
      <c r="J104" s="9">
        <f>J107+J110+J113+J116+J119+J122+J125+J128+J131+J134+J137+J140+J143</f>
        <v>134107.996</v>
      </c>
    </row>
    <row r="105" spans="1:10" ht="15.75">
      <c r="A105" s="8"/>
      <c r="B105" s="13" t="s">
        <v>90</v>
      </c>
      <c r="C105" s="19"/>
      <c r="D105" s="11"/>
      <c r="E105" s="10"/>
      <c r="F105" s="10"/>
      <c r="G105" s="10"/>
      <c r="H105" s="9"/>
      <c r="I105" s="9"/>
      <c r="J105" s="9"/>
    </row>
    <row r="106" spans="1:10" ht="15.75">
      <c r="A106" s="8"/>
      <c r="B106" s="19" t="s">
        <v>87</v>
      </c>
      <c r="C106" s="19"/>
      <c r="D106" s="11"/>
      <c r="E106" s="10">
        <f>E109+E112+E115+E121+E124+E127+E130+E133+E136+E139+E118</f>
        <v>110967</v>
      </c>
      <c r="F106" s="10">
        <f>F109+F112+F115+F118+F121+F124+F127+F130+F133+F136+F139</f>
        <v>10913.599999999997</v>
      </c>
      <c r="G106" s="10">
        <f>E106+F106</f>
        <v>121880.59999999999</v>
      </c>
      <c r="H106" s="9">
        <f>H109+H112+H115+H118+H121+H124+H127+H130+H133+H136+H139+H142+H145</f>
        <v>12227.396</v>
      </c>
      <c r="I106" s="9">
        <f>I109+I112+I115+I118+I121+I124+I127+I130+I133+I136+I139+I142+I145</f>
        <v>23140.996</v>
      </c>
      <c r="J106" s="9">
        <f>J109+J112+J115+J118+J121+J124+J127+J130+J133+J136+J139+J142+J145</f>
        <v>134107.996</v>
      </c>
    </row>
    <row r="107" spans="1:10" ht="31.5">
      <c r="A107" s="8" t="s">
        <v>120</v>
      </c>
      <c r="B107" s="19" t="s">
        <v>32</v>
      </c>
      <c r="C107" s="19" t="s">
        <v>18</v>
      </c>
      <c r="D107" s="11" t="s">
        <v>27</v>
      </c>
      <c r="E107" s="10">
        <v>18665.3</v>
      </c>
      <c r="F107" s="10">
        <v>-18665.3</v>
      </c>
      <c r="G107" s="10">
        <f>E107+F107</f>
        <v>0</v>
      </c>
      <c r="H107" s="9">
        <v>0</v>
      </c>
      <c r="I107" s="9">
        <f t="shared" si="6"/>
        <v>-18665.3</v>
      </c>
      <c r="J107" s="9">
        <f t="shared" si="7"/>
        <v>0</v>
      </c>
    </row>
    <row r="108" spans="1:10" ht="15.75">
      <c r="A108" s="8"/>
      <c r="B108" s="13" t="s">
        <v>90</v>
      </c>
      <c r="C108" s="19"/>
      <c r="D108" s="11"/>
      <c r="E108" s="10"/>
      <c r="F108" s="10"/>
      <c r="G108" s="10"/>
      <c r="H108" s="9"/>
      <c r="I108" s="9"/>
      <c r="J108" s="9"/>
    </row>
    <row r="109" spans="1:10" ht="15.75">
      <c r="A109" s="8"/>
      <c r="B109" s="19" t="s">
        <v>87</v>
      </c>
      <c r="C109" s="19"/>
      <c r="D109" s="11"/>
      <c r="E109" s="10">
        <v>18665.3</v>
      </c>
      <c r="F109" s="10">
        <v>-18665.3</v>
      </c>
      <c r="G109" s="10">
        <f>E109+F109</f>
        <v>0</v>
      </c>
      <c r="H109" s="9">
        <v>0</v>
      </c>
      <c r="I109" s="9">
        <f t="shared" si="6"/>
        <v>-18665.3</v>
      </c>
      <c r="J109" s="9">
        <f t="shared" si="7"/>
        <v>0</v>
      </c>
    </row>
    <row r="110" spans="1:10" ht="47.25">
      <c r="A110" s="8" t="s">
        <v>121</v>
      </c>
      <c r="B110" s="19" t="s">
        <v>33</v>
      </c>
      <c r="C110" s="19" t="s">
        <v>26</v>
      </c>
      <c r="D110" s="11" t="s">
        <v>27</v>
      </c>
      <c r="E110" s="10">
        <v>17675</v>
      </c>
      <c r="F110" s="10">
        <v>-17675</v>
      </c>
      <c r="G110" s="10">
        <f>E110+F110</f>
        <v>0</v>
      </c>
      <c r="H110" s="9">
        <v>0</v>
      </c>
      <c r="I110" s="9">
        <f t="shared" si="6"/>
        <v>-17675</v>
      </c>
      <c r="J110" s="9">
        <f t="shared" si="7"/>
        <v>0</v>
      </c>
    </row>
    <row r="111" spans="1:10" ht="15.75">
      <c r="A111" s="8"/>
      <c r="B111" s="13" t="s">
        <v>90</v>
      </c>
      <c r="C111" s="19"/>
      <c r="D111" s="11"/>
      <c r="E111" s="10"/>
      <c r="F111" s="10"/>
      <c r="G111" s="10"/>
      <c r="H111" s="9"/>
      <c r="I111" s="9"/>
      <c r="J111" s="9"/>
    </row>
    <row r="112" spans="1:10" ht="15.75">
      <c r="A112" s="8"/>
      <c r="B112" s="19" t="s">
        <v>87</v>
      </c>
      <c r="C112" s="19"/>
      <c r="D112" s="11"/>
      <c r="E112" s="10">
        <v>17675</v>
      </c>
      <c r="F112" s="10">
        <v>-17675</v>
      </c>
      <c r="G112" s="10">
        <f>E112+F112</f>
        <v>0</v>
      </c>
      <c r="H112" s="9">
        <v>0</v>
      </c>
      <c r="I112" s="9">
        <f t="shared" si="6"/>
        <v>-17675</v>
      </c>
      <c r="J112" s="9">
        <f t="shared" si="7"/>
        <v>0</v>
      </c>
    </row>
    <row r="113" spans="1:10" ht="47.25">
      <c r="A113" s="8" t="s">
        <v>122</v>
      </c>
      <c r="B113" s="19" t="s">
        <v>29</v>
      </c>
      <c r="C113" s="19" t="s">
        <v>23</v>
      </c>
      <c r="D113" s="11" t="s">
        <v>27</v>
      </c>
      <c r="E113" s="10">
        <v>29860</v>
      </c>
      <c r="F113" s="10">
        <v>-29860</v>
      </c>
      <c r="G113" s="10">
        <f>E113+F113</f>
        <v>0</v>
      </c>
      <c r="H113" s="9">
        <v>0</v>
      </c>
      <c r="I113" s="9">
        <f t="shared" si="6"/>
        <v>-29860</v>
      </c>
      <c r="J113" s="9">
        <f t="shared" si="7"/>
        <v>0</v>
      </c>
    </row>
    <row r="114" spans="1:10" ht="15.75">
      <c r="A114" s="8"/>
      <c r="B114" s="13" t="s">
        <v>90</v>
      </c>
      <c r="C114" s="19"/>
      <c r="D114" s="11"/>
      <c r="E114" s="10"/>
      <c r="F114" s="10"/>
      <c r="G114" s="10"/>
      <c r="H114" s="9"/>
      <c r="I114" s="9"/>
      <c r="J114" s="9"/>
    </row>
    <row r="115" spans="1:10" ht="15.75">
      <c r="A115" s="8"/>
      <c r="B115" s="19" t="s">
        <v>87</v>
      </c>
      <c r="C115" s="19"/>
      <c r="D115" s="11"/>
      <c r="E115" s="10">
        <v>29860</v>
      </c>
      <c r="F115" s="10">
        <v>-29860</v>
      </c>
      <c r="G115" s="10">
        <f>E115+F115</f>
        <v>0</v>
      </c>
      <c r="H115" s="9">
        <v>0</v>
      </c>
      <c r="I115" s="9">
        <f t="shared" si="6"/>
        <v>-29860</v>
      </c>
      <c r="J115" s="9">
        <f t="shared" si="7"/>
        <v>0</v>
      </c>
    </row>
    <row r="116" spans="1:10" ht="47.25">
      <c r="A116" s="8" t="s">
        <v>123</v>
      </c>
      <c r="B116" s="22" t="s">
        <v>48</v>
      </c>
      <c r="C116" s="22" t="s">
        <v>25</v>
      </c>
      <c r="D116" s="11" t="s">
        <v>27</v>
      </c>
      <c r="E116" s="10">
        <v>8900</v>
      </c>
      <c r="F116" s="10">
        <v>17805.5</v>
      </c>
      <c r="G116" s="10">
        <f>E116+F116</f>
        <v>26705.5</v>
      </c>
      <c r="H116" s="9">
        <v>0</v>
      </c>
      <c r="I116" s="9">
        <f t="shared" si="6"/>
        <v>17805.5</v>
      </c>
      <c r="J116" s="9">
        <f t="shared" si="7"/>
        <v>26705.5</v>
      </c>
    </row>
    <row r="117" spans="1:10" ht="15.75">
      <c r="A117" s="8"/>
      <c r="B117" s="13" t="s">
        <v>90</v>
      </c>
      <c r="C117" s="22"/>
      <c r="D117" s="11"/>
      <c r="E117" s="10"/>
      <c r="F117" s="10"/>
      <c r="G117" s="10"/>
      <c r="H117" s="9"/>
      <c r="I117" s="9"/>
      <c r="J117" s="9"/>
    </row>
    <row r="118" spans="1:10" ht="15.75">
      <c r="A118" s="8"/>
      <c r="B118" s="19" t="s">
        <v>87</v>
      </c>
      <c r="C118" s="22"/>
      <c r="D118" s="11"/>
      <c r="E118" s="10">
        <v>8900</v>
      </c>
      <c r="F118" s="10">
        <v>17805.5</v>
      </c>
      <c r="G118" s="10">
        <f>E118+F118</f>
        <v>26705.5</v>
      </c>
      <c r="H118" s="9">
        <v>0</v>
      </c>
      <c r="I118" s="9">
        <f t="shared" si="6"/>
        <v>17805.5</v>
      </c>
      <c r="J118" s="9">
        <f t="shared" si="7"/>
        <v>26705.5</v>
      </c>
    </row>
    <row r="119" spans="1:10" ht="47.25" hidden="1">
      <c r="A119" s="8" t="s">
        <v>134</v>
      </c>
      <c r="B119" s="22" t="s">
        <v>49</v>
      </c>
      <c r="C119" s="19" t="s">
        <v>24</v>
      </c>
      <c r="D119" s="11" t="s">
        <v>27</v>
      </c>
      <c r="E119" s="10">
        <v>0</v>
      </c>
      <c r="F119" s="10">
        <v>0</v>
      </c>
      <c r="G119" s="10">
        <f>E119+F119</f>
        <v>0</v>
      </c>
      <c r="H119" s="9">
        <v>0</v>
      </c>
      <c r="I119" s="9">
        <f t="shared" si="6"/>
        <v>0</v>
      </c>
      <c r="J119" s="9">
        <f t="shared" si="7"/>
        <v>0</v>
      </c>
    </row>
    <row r="120" spans="1:10" ht="15.75" hidden="1">
      <c r="A120" s="8"/>
      <c r="B120" s="13" t="s">
        <v>90</v>
      </c>
      <c r="C120" s="19"/>
      <c r="D120" s="11"/>
      <c r="E120" s="10"/>
      <c r="F120" s="10"/>
      <c r="G120" s="10"/>
      <c r="H120" s="9"/>
      <c r="I120" s="9"/>
      <c r="J120" s="9"/>
    </row>
    <row r="121" spans="1:10" ht="15.75" hidden="1">
      <c r="A121" s="8"/>
      <c r="B121" s="19" t="s">
        <v>87</v>
      </c>
      <c r="C121" s="19"/>
      <c r="D121" s="11"/>
      <c r="E121" s="10">
        <v>0</v>
      </c>
      <c r="F121" s="10">
        <v>0</v>
      </c>
      <c r="G121" s="10">
        <f>E121+F121</f>
        <v>0</v>
      </c>
      <c r="H121" s="9">
        <v>0</v>
      </c>
      <c r="I121" s="9">
        <f t="shared" si="6"/>
        <v>0</v>
      </c>
      <c r="J121" s="9">
        <f t="shared" si="7"/>
        <v>0</v>
      </c>
    </row>
    <row r="122" spans="1:10" ht="31.5">
      <c r="A122" s="8" t="s">
        <v>108</v>
      </c>
      <c r="B122" s="19" t="s">
        <v>34</v>
      </c>
      <c r="C122" s="19" t="s">
        <v>18</v>
      </c>
      <c r="D122" s="11" t="s">
        <v>27</v>
      </c>
      <c r="E122" s="10">
        <v>13134.9</v>
      </c>
      <c r="F122" s="10">
        <v>2316.5</v>
      </c>
      <c r="G122" s="10">
        <f>E122+F122</f>
        <v>15451.4</v>
      </c>
      <c r="H122" s="9">
        <v>0</v>
      </c>
      <c r="I122" s="9">
        <f t="shared" si="6"/>
        <v>2316.5</v>
      </c>
      <c r="J122" s="9">
        <f t="shared" si="7"/>
        <v>15451.4</v>
      </c>
    </row>
    <row r="123" spans="1:10" ht="15.75">
      <c r="A123" s="8"/>
      <c r="B123" s="13" t="s">
        <v>90</v>
      </c>
      <c r="C123" s="19"/>
      <c r="D123" s="11"/>
      <c r="E123" s="10"/>
      <c r="F123" s="10"/>
      <c r="G123" s="10"/>
      <c r="H123" s="9"/>
      <c r="I123" s="9"/>
      <c r="J123" s="9"/>
    </row>
    <row r="124" spans="1:10" ht="15.75">
      <c r="A124" s="8"/>
      <c r="B124" s="19" t="s">
        <v>87</v>
      </c>
      <c r="C124" s="19"/>
      <c r="D124" s="11"/>
      <c r="E124" s="10">
        <v>13134.9</v>
      </c>
      <c r="F124" s="10">
        <v>2316.5</v>
      </c>
      <c r="G124" s="10">
        <f>E124+F124</f>
        <v>15451.4</v>
      </c>
      <c r="H124" s="9">
        <v>0</v>
      </c>
      <c r="I124" s="9">
        <f t="shared" si="6"/>
        <v>2316.5</v>
      </c>
      <c r="J124" s="9">
        <f t="shared" si="7"/>
        <v>15451.4</v>
      </c>
    </row>
    <row r="125" spans="1:10" ht="31.5">
      <c r="A125" s="8" t="s">
        <v>124</v>
      </c>
      <c r="B125" s="19" t="s">
        <v>50</v>
      </c>
      <c r="C125" s="19" t="s">
        <v>18</v>
      </c>
      <c r="D125" s="11" t="s">
        <v>27</v>
      </c>
      <c r="E125" s="10">
        <v>11397.1</v>
      </c>
      <c r="F125" s="10">
        <v>30259.6</v>
      </c>
      <c r="G125" s="10">
        <f>E125+F125</f>
        <v>41656.7</v>
      </c>
      <c r="H125" s="9">
        <v>0</v>
      </c>
      <c r="I125" s="9">
        <f t="shared" si="6"/>
        <v>30259.6</v>
      </c>
      <c r="J125" s="9">
        <f t="shared" si="7"/>
        <v>41656.7</v>
      </c>
    </row>
    <row r="126" spans="1:10" ht="15.75">
      <c r="A126" s="8"/>
      <c r="B126" s="13" t="s">
        <v>90</v>
      </c>
      <c r="C126" s="19"/>
      <c r="D126" s="11"/>
      <c r="E126" s="10"/>
      <c r="F126" s="10"/>
      <c r="G126" s="10"/>
      <c r="H126" s="9"/>
      <c r="I126" s="9"/>
      <c r="J126" s="9"/>
    </row>
    <row r="127" spans="1:10" ht="15.75">
      <c r="A127" s="8"/>
      <c r="B127" s="19" t="s">
        <v>87</v>
      </c>
      <c r="C127" s="19"/>
      <c r="D127" s="11"/>
      <c r="E127" s="10">
        <v>11397.1</v>
      </c>
      <c r="F127" s="10">
        <v>30259.6</v>
      </c>
      <c r="G127" s="10">
        <f>E127+F127</f>
        <v>41656.7</v>
      </c>
      <c r="H127" s="9">
        <v>0</v>
      </c>
      <c r="I127" s="9">
        <f t="shared" si="6"/>
        <v>30259.6</v>
      </c>
      <c r="J127" s="9">
        <f t="shared" si="7"/>
        <v>41656.7</v>
      </c>
    </row>
    <row r="128" spans="1:10" ht="31.5">
      <c r="A128" s="8" t="s">
        <v>125</v>
      </c>
      <c r="B128" s="22" t="s">
        <v>49</v>
      </c>
      <c r="C128" s="19" t="s">
        <v>18</v>
      </c>
      <c r="D128" s="11" t="s">
        <v>27</v>
      </c>
      <c r="E128" s="10">
        <v>2000</v>
      </c>
      <c r="F128" s="10">
        <v>25153.4</v>
      </c>
      <c r="G128" s="10">
        <f>E128+F128</f>
        <v>27153.4</v>
      </c>
      <c r="H128" s="9">
        <v>2000</v>
      </c>
      <c r="I128" s="9">
        <f>H128+F128</f>
        <v>27153.4</v>
      </c>
      <c r="J128" s="9">
        <f>H128+G128</f>
        <v>29153.4</v>
      </c>
    </row>
    <row r="129" spans="1:10" ht="15.75">
      <c r="A129" s="8"/>
      <c r="B129" s="13" t="s">
        <v>90</v>
      </c>
      <c r="C129" s="19"/>
      <c r="D129" s="11"/>
      <c r="E129" s="10"/>
      <c r="F129" s="10"/>
      <c r="G129" s="10"/>
      <c r="H129" s="9"/>
      <c r="I129" s="9"/>
      <c r="J129" s="9"/>
    </row>
    <row r="130" spans="1:10" ht="15.75">
      <c r="A130" s="8"/>
      <c r="B130" s="19" t="s">
        <v>87</v>
      </c>
      <c r="C130" s="19"/>
      <c r="D130" s="11"/>
      <c r="E130" s="10">
        <v>2000</v>
      </c>
      <c r="F130" s="10">
        <v>25153.4</v>
      </c>
      <c r="G130" s="10">
        <f>E130+F130</f>
        <v>27153.4</v>
      </c>
      <c r="H130" s="9">
        <v>2000</v>
      </c>
      <c r="I130" s="9">
        <f aca="true" t="shared" si="8" ref="I130:I139">H130+F130</f>
        <v>27153.4</v>
      </c>
      <c r="J130" s="9">
        <f aca="true" t="shared" si="9" ref="J130:J139">H130+G130</f>
        <v>29153.4</v>
      </c>
    </row>
    <row r="131" spans="1:10" ht="31.5">
      <c r="A131" s="8" t="s">
        <v>126</v>
      </c>
      <c r="B131" s="19" t="s">
        <v>51</v>
      </c>
      <c r="C131" s="19" t="s">
        <v>18</v>
      </c>
      <c r="D131" s="11" t="s">
        <v>27</v>
      </c>
      <c r="E131" s="10">
        <v>9334.7</v>
      </c>
      <c r="F131" s="10">
        <v>-9334.7</v>
      </c>
      <c r="G131" s="10">
        <f>E131+F131</f>
        <v>0</v>
      </c>
      <c r="H131" s="9">
        <v>0</v>
      </c>
      <c r="I131" s="9">
        <f t="shared" si="8"/>
        <v>-9334.7</v>
      </c>
      <c r="J131" s="9">
        <f t="shared" si="9"/>
        <v>0</v>
      </c>
    </row>
    <row r="132" spans="1:10" ht="15.75">
      <c r="A132" s="8"/>
      <c r="B132" s="13" t="s">
        <v>90</v>
      </c>
      <c r="C132" s="19"/>
      <c r="D132" s="11"/>
      <c r="E132" s="10"/>
      <c r="F132" s="10"/>
      <c r="G132" s="10"/>
      <c r="H132" s="9"/>
      <c r="I132" s="9"/>
      <c r="J132" s="9"/>
    </row>
    <row r="133" spans="1:10" ht="15.75">
      <c r="A133" s="8"/>
      <c r="B133" s="19" t="s">
        <v>87</v>
      </c>
      <c r="C133" s="19"/>
      <c r="D133" s="11"/>
      <c r="E133" s="10">
        <v>9334.7</v>
      </c>
      <c r="F133" s="10">
        <v>-9334.7</v>
      </c>
      <c r="G133" s="10">
        <f>E133+F133</f>
        <v>0</v>
      </c>
      <c r="H133" s="9">
        <v>0</v>
      </c>
      <c r="I133" s="9">
        <f t="shared" si="8"/>
        <v>-9334.7</v>
      </c>
      <c r="J133" s="9">
        <f t="shared" si="9"/>
        <v>0</v>
      </c>
    </row>
    <row r="134" spans="1:10" ht="31.5" hidden="1">
      <c r="A134" s="8" t="s">
        <v>138</v>
      </c>
      <c r="B134" s="19" t="s">
        <v>38</v>
      </c>
      <c r="C134" s="19" t="s">
        <v>18</v>
      </c>
      <c r="D134" s="11" t="s">
        <v>27</v>
      </c>
      <c r="E134" s="10">
        <v>0</v>
      </c>
      <c r="F134" s="10">
        <v>0</v>
      </c>
      <c r="G134" s="10">
        <f>E134+F134</f>
        <v>0</v>
      </c>
      <c r="H134" s="9">
        <v>0</v>
      </c>
      <c r="I134" s="9">
        <f t="shared" si="8"/>
        <v>0</v>
      </c>
      <c r="J134" s="9">
        <f t="shared" si="9"/>
        <v>0</v>
      </c>
    </row>
    <row r="135" spans="1:10" ht="15.75" hidden="1">
      <c r="A135" s="8"/>
      <c r="B135" s="13" t="s">
        <v>90</v>
      </c>
      <c r="C135" s="19"/>
      <c r="D135" s="11"/>
      <c r="E135" s="10"/>
      <c r="F135" s="10"/>
      <c r="G135" s="10"/>
      <c r="H135" s="9"/>
      <c r="I135" s="9"/>
      <c r="J135" s="9"/>
    </row>
    <row r="136" spans="1:10" ht="15.75" hidden="1">
      <c r="A136" s="8"/>
      <c r="B136" s="19" t="s">
        <v>87</v>
      </c>
      <c r="C136" s="19"/>
      <c r="D136" s="11"/>
      <c r="E136" s="10">
        <v>0</v>
      </c>
      <c r="F136" s="10">
        <v>0</v>
      </c>
      <c r="G136" s="10">
        <f>E136+F136</f>
        <v>0</v>
      </c>
      <c r="H136" s="9">
        <v>0</v>
      </c>
      <c r="I136" s="9">
        <f t="shared" si="8"/>
        <v>0</v>
      </c>
      <c r="J136" s="9">
        <f t="shared" si="9"/>
        <v>0</v>
      </c>
    </row>
    <row r="137" spans="1:10" ht="78.75">
      <c r="A137" s="8" t="s">
        <v>127</v>
      </c>
      <c r="B137" s="27" t="s">
        <v>94</v>
      </c>
      <c r="C137" s="19" t="s">
        <v>18</v>
      </c>
      <c r="D137" s="11" t="s">
        <v>92</v>
      </c>
      <c r="E137" s="10">
        <v>0</v>
      </c>
      <c r="F137" s="10">
        <v>10913.6</v>
      </c>
      <c r="G137" s="10">
        <f>E137+F137</f>
        <v>10913.6</v>
      </c>
      <c r="H137" s="9">
        <v>0</v>
      </c>
      <c r="I137" s="9">
        <f t="shared" si="8"/>
        <v>10913.6</v>
      </c>
      <c r="J137" s="9">
        <f t="shared" si="9"/>
        <v>10913.6</v>
      </c>
    </row>
    <row r="138" spans="1:10" ht="15.75">
      <c r="A138" s="8"/>
      <c r="B138" s="13" t="s">
        <v>90</v>
      </c>
      <c r="C138" s="19"/>
      <c r="D138" s="11"/>
      <c r="E138" s="10"/>
      <c r="F138" s="10"/>
      <c r="G138" s="10"/>
      <c r="H138" s="9"/>
      <c r="I138" s="9"/>
      <c r="J138" s="9"/>
    </row>
    <row r="139" spans="1:10" ht="15.75">
      <c r="A139" s="8"/>
      <c r="B139" s="19" t="s">
        <v>87</v>
      </c>
      <c r="C139" s="19"/>
      <c r="D139" s="11"/>
      <c r="E139" s="10">
        <v>0</v>
      </c>
      <c r="F139" s="10">
        <v>10913.6</v>
      </c>
      <c r="G139" s="10">
        <f>E139+F139</f>
        <v>10913.6</v>
      </c>
      <c r="H139" s="9">
        <v>0</v>
      </c>
      <c r="I139" s="9">
        <f t="shared" si="8"/>
        <v>10913.6</v>
      </c>
      <c r="J139" s="9">
        <f t="shared" si="9"/>
        <v>10913.6</v>
      </c>
    </row>
    <row r="140" spans="1:10" ht="31.5">
      <c r="A140" s="8" t="s">
        <v>128</v>
      </c>
      <c r="B140" s="39" t="s">
        <v>107</v>
      </c>
      <c r="C140" s="19" t="s">
        <v>18</v>
      </c>
      <c r="D140" s="39" t="s">
        <v>27</v>
      </c>
      <c r="E140" s="10"/>
      <c r="F140" s="10">
        <v>0</v>
      </c>
      <c r="G140" s="10">
        <v>0</v>
      </c>
      <c r="H140" s="9">
        <v>5000</v>
      </c>
      <c r="I140" s="9">
        <f>H140+F140</f>
        <v>5000</v>
      </c>
      <c r="J140" s="9">
        <f>H140+G140</f>
        <v>5000</v>
      </c>
    </row>
    <row r="141" spans="1:10" ht="15.75">
      <c r="A141" s="8"/>
      <c r="B141" s="13" t="s">
        <v>90</v>
      </c>
      <c r="C141" s="19"/>
      <c r="D141" s="11"/>
      <c r="E141" s="10"/>
      <c r="F141" s="10"/>
      <c r="G141" s="10"/>
      <c r="H141" s="9"/>
      <c r="I141" s="9"/>
      <c r="J141" s="9"/>
    </row>
    <row r="142" spans="1:10" ht="15.75">
      <c r="A142" s="8"/>
      <c r="B142" s="19" t="s">
        <v>87</v>
      </c>
      <c r="C142" s="19"/>
      <c r="D142" s="11"/>
      <c r="E142" s="10">
        <v>0</v>
      </c>
      <c r="F142" s="10">
        <v>0</v>
      </c>
      <c r="G142" s="10">
        <v>0</v>
      </c>
      <c r="H142" s="9">
        <v>5000</v>
      </c>
      <c r="I142" s="9">
        <f>H142+F142</f>
        <v>5000</v>
      </c>
      <c r="J142" s="9">
        <f>H142+G142</f>
        <v>5000</v>
      </c>
    </row>
    <row r="143" spans="1:10" ht="31.5">
      <c r="A143" s="8" t="s">
        <v>129</v>
      </c>
      <c r="B143" s="41" t="s">
        <v>146</v>
      </c>
      <c r="C143" s="19" t="s">
        <v>18</v>
      </c>
      <c r="D143" s="42" t="s">
        <v>27</v>
      </c>
      <c r="E143" s="10"/>
      <c r="F143" s="10">
        <v>0</v>
      </c>
      <c r="G143" s="10">
        <v>0</v>
      </c>
      <c r="H143" s="9">
        <v>5227.396</v>
      </c>
      <c r="I143" s="9">
        <f>H143+F143</f>
        <v>5227.396</v>
      </c>
      <c r="J143" s="9">
        <f>H143+G143</f>
        <v>5227.396</v>
      </c>
    </row>
    <row r="144" spans="1:10" ht="15.75">
      <c r="A144" s="8"/>
      <c r="B144" s="13" t="s">
        <v>90</v>
      </c>
      <c r="C144" s="19"/>
      <c r="D144" s="11"/>
      <c r="E144" s="10"/>
      <c r="F144" s="10"/>
      <c r="G144" s="10"/>
      <c r="H144" s="9"/>
      <c r="I144" s="9"/>
      <c r="J144" s="9"/>
    </row>
    <row r="145" spans="1:10" ht="18" customHeight="1">
      <c r="A145" s="8"/>
      <c r="B145" s="19" t="s">
        <v>87</v>
      </c>
      <c r="C145" s="19"/>
      <c r="D145" s="11"/>
      <c r="E145" s="10">
        <v>0</v>
      </c>
      <c r="F145" s="10">
        <v>0</v>
      </c>
      <c r="G145" s="10">
        <v>0</v>
      </c>
      <c r="H145" s="9">
        <v>5227.396</v>
      </c>
      <c r="I145" s="9">
        <f>H145+F145</f>
        <v>5227.396</v>
      </c>
      <c r="J145" s="9">
        <f>H145+G145</f>
        <v>5227.396</v>
      </c>
    </row>
    <row r="146" spans="1:10" ht="15.75">
      <c r="A146" s="8"/>
      <c r="B146" s="58" t="s">
        <v>37</v>
      </c>
      <c r="C146" s="58"/>
      <c r="D146" s="60"/>
      <c r="E146" s="10">
        <f>E149+E152+E155+E158</f>
        <v>92496.5</v>
      </c>
      <c r="F146" s="10">
        <f>F149+F152+F155+F158</f>
        <v>-92496.5</v>
      </c>
      <c r="G146" s="10">
        <f>E146+F146</f>
        <v>0</v>
      </c>
      <c r="H146" s="9">
        <f>H149+H152+H155+H158</f>
        <v>31128</v>
      </c>
      <c r="I146" s="9">
        <f>I149+I152+I155+I158</f>
        <v>-61368.5</v>
      </c>
      <c r="J146" s="9">
        <f>J149+J152+J155+J158</f>
        <v>31128</v>
      </c>
    </row>
    <row r="147" spans="1:10" ht="15.75">
      <c r="A147" s="8"/>
      <c r="B147" s="13" t="s">
        <v>90</v>
      </c>
      <c r="C147" s="19"/>
      <c r="D147" s="11"/>
      <c r="E147" s="10"/>
      <c r="F147" s="10"/>
      <c r="G147" s="10"/>
      <c r="H147" s="9"/>
      <c r="I147" s="9"/>
      <c r="J147" s="9"/>
    </row>
    <row r="148" spans="1:10" ht="15.75">
      <c r="A148" s="8"/>
      <c r="B148" s="19" t="s">
        <v>87</v>
      </c>
      <c r="C148" s="19"/>
      <c r="D148" s="11"/>
      <c r="E148" s="10">
        <f>E151+E154+E157+E160</f>
        <v>92496.5</v>
      </c>
      <c r="F148" s="10">
        <f>F151+F154+F157+F160</f>
        <v>-92496.5</v>
      </c>
      <c r="G148" s="10">
        <f>E148+F148</f>
        <v>0</v>
      </c>
      <c r="H148" s="9">
        <f>H151+H154+H157+H160</f>
        <v>31128</v>
      </c>
      <c r="I148" s="9">
        <f>I151+I154+I157+I160</f>
        <v>-61368.5</v>
      </c>
      <c r="J148" s="9">
        <f>J151+J154+J157+J160</f>
        <v>31128</v>
      </c>
    </row>
    <row r="149" spans="1:10" ht="47.25">
      <c r="A149" s="8" t="s">
        <v>130</v>
      </c>
      <c r="B149" s="19" t="s">
        <v>41</v>
      </c>
      <c r="C149" s="19" t="s">
        <v>37</v>
      </c>
      <c r="D149" s="11" t="s">
        <v>39</v>
      </c>
      <c r="E149" s="10">
        <v>55000</v>
      </c>
      <c r="F149" s="10">
        <v>-55000</v>
      </c>
      <c r="G149" s="10">
        <f>E149+F149</f>
        <v>0</v>
      </c>
      <c r="H149" s="9">
        <v>23730</v>
      </c>
      <c r="I149" s="9">
        <f>H149+F149</f>
        <v>-31270</v>
      </c>
      <c r="J149" s="9">
        <f>H149+G149</f>
        <v>23730</v>
      </c>
    </row>
    <row r="150" spans="1:10" ht="15.75">
      <c r="A150" s="8"/>
      <c r="B150" s="13" t="s">
        <v>90</v>
      </c>
      <c r="C150" s="19"/>
      <c r="D150" s="11"/>
      <c r="E150" s="10"/>
      <c r="F150" s="10"/>
      <c r="G150" s="10"/>
      <c r="H150" s="9"/>
      <c r="I150" s="9"/>
      <c r="J150" s="9"/>
    </row>
    <row r="151" spans="1:10" ht="15.75">
      <c r="A151" s="8"/>
      <c r="B151" s="19" t="s">
        <v>87</v>
      </c>
      <c r="C151" s="19"/>
      <c r="D151" s="11"/>
      <c r="E151" s="10">
        <v>55000</v>
      </c>
      <c r="F151" s="10">
        <v>-55000</v>
      </c>
      <c r="G151" s="10">
        <f>E151+F151</f>
        <v>0</v>
      </c>
      <c r="H151" s="9">
        <v>23730</v>
      </c>
      <c r="I151" s="9">
        <f>H151+F151</f>
        <v>-31270</v>
      </c>
      <c r="J151" s="9">
        <f>H151+G151</f>
        <v>23730</v>
      </c>
    </row>
    <row r="152" spans="1:10" ht="47.25">
      <c r="A152" s="17" t="s">
        <v>131</v>
      </c>
      <c r="B152" s="22" t="s">
        <v>42</v>
      </c>
      <c r="C152" s="22" t="s">
        <v>37</v>
      </c>
      <c r="D152" s="22" t="s">
        <v>39</v>
      </c>
      <c r="E152" s="10">
        <v>30000</v>
      </c>
      <c r="F152" s="10">
        <v>-30000</v>
      </c>
      <c r="G152" s="10">
        <f>E152+F152</f>
        <v>0</v>
      </c>
      <c r="H152" s="9">
        <v>7398</v>
      </c>
      <c r="I152" s="9">
        <f>H152+F152</f>
        <v>-22602</v>
      </c>
      <c r="J152" s="9">
        <f>H152+G152</f>
        <v>7398</v>
      </c>
    </row>
    <row r="153" spans="1:10" ht="15.75">
      <c r="A153" s="17"/>
      <c r="B153" s="13" t="s">
        <v>90</v>
      </c>
      <c r="C153" s="22"/>
      <c r="D153" s="22"/>
      <c r="E153" s="10"/>
      <c r="F153" s="10"/>
      <c r="G153" s="10"/>
      <c r="H153" s="9"/>
      <c r="I153" s="9"/>
      <c r="J153" s="9"/>
    </row>
    <row r="154" spans="1:10" ht="15.75">
      <c r="A154" s="17"/>
      <c r="B154" s="19" t="s">
        <v>87</v>
      </c>
      <c r="C154" s="22"/>
      <c r="D154" s="22"/>
      <c r="E154" s="10">
        <v>30000</v>
      </c>
      <c r="F154" s="10">
        <v>-30000</v>
      </c>
      <c r="G154" s="10">
        <f>E154+F154</f>
        <v>0</v>
      </c>
      <c r="H154" s="9">
        <v>7398</v>
      </c>
      <c r="I154" s="9">
        <f aca="true" t="shared" si="10" ref="I154:I160">H154+F154</f>
        <v>-22602</v>
      </c>
      <c r="J154" s="9">
        <f aca="true" t="shared" si="11" ref="J154:J160">H154+G154</f>
        <v>7398</v>
      </c>
    </row>
    <row r="155" spans="1:10" ht="47.25">
      <c r="A155" s="17" t="s">
        <v>132</v>
      </c>
      <c r="B155" s="22" t="s">
        <v>43</v>
      </c>
      <c r="C155" s="22" t="s">
        <v>37</v>
      </c>
      <c r="D155" s="22" t="s">
        <v>39</v>
      </c>
      <c r="E155" s="10">
        <v>7496.5</v>
      </c>
      <c r="F155" s="10">
        <v>-7496.5</v>
      </c>
      <c r="G155" s="10">
        <f>E155+F155</f>
        <v>0</v>
      </c>
      <c r="H155" s="9">
        <v>0</v>
      </c>
      <c r="I155" s="9">
        <f t="shared" si="10"/>
        <v>-7496.5</v>
      </c>
      <c r="J155" s="9">
        <f t="shared" si="11"/>
        <v>0</v>
      </c>
    </row>
    <row r="156" spans="1:10" ht="15.75">
      <c r="A156" s="17"/>
      <c r="B156" s="13" t="s">
        <v>90</v>
      </c>
      <c r="C156" s="22"/>
      <c r="D156" s="22"/>
      <c r="E156" s="10"/>
      <c r="F156" s="10"/>
      <c r="G156" s="10"/>
      <c r="H156" s="9"/>
      <c r="I156" s="9"/>
      <c r="J156" s="9"/>
    </row>
    <row r="157" spans="1:10" ht="15.75">
      <c r="A157" s="17"/>
      <c r="B157" s="19" t="s">
        <v>87</v>
      </c>
      <c r="C157" s="22"/>
      <c r="D157" s="22"/>
      <c r="E157" s="10">
        <v>7496.5</v>
      </c>
      <c r="F157" s="10">
        <v>-7496.5</v>
      </c>
      <c r="G157" s="10">
        <f>E157+F157</f>
        <v>0</v>
      </c>
      <c r="H157" s="9">
        <v>0</v>
      </c>
      <c r="I157" s="9">
        <f t="shared" si="10"/>
        <v>-7496.5</v>
      </c>
      <c r="J157" s="9">
        <f t="shared" si="11"/>
        <v>0</v>
      </c>
    </row>
    <row r="158" spans="1:10" ht="47.25" hidden="1">
      <c r="A158" s="17" t="s">
        <v>139</v>
      </c>
      <c r="B158" s="22" t="s">
        <v>44</v>
      </c>
      <c r="C158" s="22" t="s">
        <v>37</v>
      </c>
      <c r="D158" s="22" t="s">
        <v>39</v>
      </c>
      <c r="E158" s="10">
        <v>0</v>
      </c>
      <c r="F158" s="10">
        <v>0</v>
      </c>
      <c r="G158" s="10">
        <f>E158+F158</f>
        <v>0</v>
      </c>
      <c r="H158" s="9">
        <v>0</v>
      </c>
      <c r="I158" s="9">
        <f t="shared" si="10"/>
        <v>0</v>
      </c>
      <c r="J158" s="9">
        <f t="shared" si="11"/>
        <v>0</v>
      </c>
    </row>
    <row r="159" spans="1:10" ht="15.75" hidden="1">
      <c r="A159" s="17"/>
      <c r="B159" s="13" t="s">
        <v>90</v>
      </c>
      <c r="C159" s="22"/>
      <c r="D159" s="22"/>
      <c r="E159" s="10"/>
      <c r="F159" s="10"/>
      <c r="G159" s="10"/>
      <c r="H159" s="9"/>
      <c r="I159" s="9"/>
      <c r="J159" s="9"/>
    </row>
    <row r="160" spans="1:10" ht="15.75" hidden="1">
      <c r="A160" s="17"/>
      <c r="B160" s="19" t="s">
        <v>87</v>
      </c>
      <c r="C160" s="22"/>
      <c r="D160" s="22"/>
      <c r="E160" s="10">
        <v>0</v>
      </c>
      <c r="F160" s="10">
        <v>0</v>
      </c>
      <c r="G160" s="10">
        <f>E160+F160</f>
        <v>0</v>
      </c>
      <c r="H160" s="9">
        <v>0</v>
      </c>
      <c r="I160" s="9">
        <f t="shared" si="10"/>
        <v>0</v>
      </c>
      <c r="J160" s="9">
        <f t="shared" si="11"/>
        <v>0</v>
      </c>
    </row>
    <row r="161" spans="1:10" ht="15.75">
      <c r="A161" s="17"/>
      <c r="B161" s="49" t="s">
        <v>45</v>
      </c>
      <c r="C161" s="49"/>
      <c r="D161" s="50"/>
      <c r="E161" s="10">
        <f>E164+E167+E170+E176+E179+E182+E185+E188+E194</f>
        <v>8330</v>
      </c>
      <c r="F161" s="10">
        <f>F164+F170+F173+F176+F179+F182+F185+F188+F191+F194</f>
        <v>0</v>
      </c>
      <c r="G161" s="10">
        <f>E161+F161</f>
        <v>8330</v>
      </c>
      <c r="H161" s="9">
        <f>H164+H167+H170+H173+H176+H179+H182+H185+H188+H191+H194</f>
        <v>0</v>
      </c>
      <c r="I161" s="9">
        <f>I164+I167+I170+I173+I176+I179+I182+I185+I188+I191+I194</f>
        <v>0</v>
      </c>
      <c r="J161" s="9">
        <f>J164+J167+J170+J173+J176+J179+J182+J185+J188+J191+J194</f>
        <v>8330</v>
      </c>
    </row>
    <row r="162" spans="1:10" ht="15.75">
      <c r="A162" s="17"/>
      <c r="B162" s="13" t="s">
        <v>90</v>
      </c>
      <c r="C162" s="13"/>
      <c r="D162" s="12"/>
      <c r="E162" s="10"/>
      <c r="F162" s="10"/>
      <c r="G162" s="10"/>
      <c r="H162" s="9"/>
      <c r="I162" s="9"/>
      <c r="J162" s="9"/>
    </row>
    <row r="163" spans="1:10" ht="15.75">
      <c r="A163" s="17"/>
      <c r="B163" s="19" t="s">
        <v>87</v>
      </c>
      <c r="C163" s="13"/>
      <c r="D163" s="12"/>
      <c r="E163" s="10">
        <f>E166+E169+E172+E178+E181+E184+E187+E190+E196</f>
        <v>8330</v>
      </c>
      <c r="F163" s="10">
        <f>F166+F172+F175+F178+F181+F184+F187+F190+F193+F196</f>
        <v>0</v>
      </c>
      <c r="G163" s="10">
        <f>E163+F163</f>
        <v>8330</v>
      </c>
      <c r="H163" s="9">
        <f>H166+H169+H172+H175+H178+H181+H184+H187+H190+H193+H196</f>
        <v>0</v>
      </c>
      <c r="I163" s="9">
        <f>I166+I169+I172+I175+I178+I181+I184+I187+I190+I193+I196</f>
        <v>0</v>
      </c>
      <c r="J163" s="9">
        <f>J166+J169+J172+J175+J178+J181+J184+J187+J190+J193+J196</f>
        <v>8330</v>
      </c>
    </row>
    <row r="164" spans="1:10" ht="157.5">
      <c r="A164" s="8" t="s">
        <v>133</v>
      </c>
      <c r="B164" s="31" t="s">
        <v>52</v>
      </c>
      <c r="C164" s="19" t="s">
        <v>23</v>
      </c>
      <c r="D164" s="11" t="s">
        <v>67</v>
      </c>
      <c r="E164" s="10">
        <v>830</v>
      </c>
      <c r="F164" s="10">
        <v>0</v>
      </c>
      <c r="G164" s="10">
        <f>E164+F164</f>
        <v>830</v>
      </c>
      <c r="H164" s="9">
        <v>0</v>
      </c>
      <c r="I164" s="9">
        <f>H164+F164</f>
        <v>0</v>
      </c>
      <c r="J164" s="9">
        <f>H164+G164</f>
        <v>830</v>
      </c>
    </row>
    <row r="165" spans="1:10" ht="15.75">
      <c r="A165" s="8"/>
      <c r="B165" s="13" t="s">
        <v>90</v>
      </c>
      <c r="C165" s="19"/>
      <c r="D165" s="11"/>
      <c r="E165" s="10"/>
      <c r="F165" s="10"/>
      <c r="G165" s="10"/>
      <c r="H165" s="9"/>
      <c r="I165" s="9"/>
      <c r="J165" s="9"/>
    </row>
    <row r="166" spans="1:10" ht="15.75">
      <c r="A166" s="8"/>
      <c r="B166" s="19" t="s">
        <v>87</v>
      </c>
      <c r="C166" s="19"/>
      <c r="D166" s="11"/>
      <c r="E166" s="10">
        <v>830</v>
      </c>
      <c r="F166" s="10">
        <v>0</v>
      </c>
      <c r="G166" s="10">
        <f>E166+F166</f>
        <v>830</v>
      </c>
      <c r="H166" s="9">
        <v>0</v>
      </c>
      <c r="I166" s="9">
        <f aca="true" t="shared" si="12" ref="I166:I205">H166+F166</f>
        <v>0</v>
      </c>
      <c r="J166" s="9">
        <f aca="true" t="shared" si="13" ref="J166:J205">H166+G166</f>
        <v>830</v>
      </c>
    </row>
    <row r="167" spans="1:10" ht="157.5" hidden="1">
      <c r="A167" s="8" t="s">
        <v>140</v>
      </c>
      <c r="B167" s="31" t="s">
        <v>62</v>
      </c>
      <c r="C167" s="19" t="s">
        <v>24</v>
      </c>
      <c r="D167" s="11" t="s">
        <v>67</v>
      </c>
      <c r="E167" s="10">
        <v>0</v>
      </c>
      <c r="F167" s="10">
        <v>0</v>
      </c>
      <c r="G167" s="10">
        <f>E167+F167</f>
        <v>0</v>
      </c>
      <c r="H167" s="9">
        <v>0</v>
      </c>
      <c r="I167" s="9">
        <f t="shared" si="12"/>
        <v>0</v>
      </c>
      <c r="J167" s="9">
        <f t="shared" si="13"/>
        <v>0</v>
      </c>
    </row>
    <row r="168" spans="1:10" ht="15.75" hidden="1">
      <c r="A168" s="8"/>
      <c r="B168" s="13" t="s">
        <v>90</v>
      </c>
      <c r="C168" s="19"/>
      <c r="D168" s="11"/>
      <c r="E168" s="10"/>
      <c r="F168" s="10"/>
      <c r="G168" s="10"/>
      <c r="H168" s="9"/>
      <c r="I168" s="9"/>
      <c r="J168" s="9"/>
    </row>
    <row r="169" spans="1:10" ht="15.75" hidden="1">
      <c r="A169" s="8"/>
      <c r="B169" s="19" t="s">
        <v>87</v>
      </c>
      <c r="C169" s="19"/>
      <c r="D169" s="11"/>
      <c r="E169" s="10">
        <v>0</v>
      </c>
      <c r="F169" s="10">
        <v>0</v>
      </c>
      <c r="G169" s="10">
        <f>E169+F169</f>
        <v>0</v>
      </c>
      <c r="H169" s="9">
        <v>0</v>
      </c>
      <c r="I169" s="9">
        <f t="shared" si="12"/>
        <v>0</v>
      </c>
      <c r="J169" s="9">
        <f t="shared" si="13"/>
        <v>0</v>
      </c>
    </row>
    <row r="170" spans="1:10" ht="157.5" hidden="1">
      <c r="A170" s="8" t="s">
        <v>141</v>
      </c>
      <c r="B170" s="31" t="s">
        <v>56</v>
      </c>
      <c r="C170" s="19" t="s">
        <v>24</v>
      </c>
      <c r="D170" s="11" t="s">
        <v>67</v>
      </c>
      <c r="E170" s="10">
        <v>0</v>
      </c>
      <c r="F170" s="10">
        <v>0</v>
      </c>
      <c r="G170" s="10">
        <f>E170+F170</f>
        <v>0</v>
      </c>
      <c r="H170" s="9">
        <v>0</v>
      </c>
      <c r="I170" s="9">
        <f t="shared" si="12"/>
        <v>0</v>
      </c>
      <c r="J170" s="9">
        <f t="shared" si="13"/>
        <v>0</v>
      </c>
    </row>
    <row r="171" spans="1:10" ht="15.75" hidden="1">
      <c r="A171" s="8"/>
      <c r="B171" s="13" t="s">
        <v>90</v>
      </c>
      <c r="C171" s="19"/>
      <c r="D171" s="11"/>
      <c r="E171" s="10"/>
      <c r="F171" s="10"/>
      <c r="G171" s="10"/>
      <c r="H171" s="9">
        <v>0</v>
      </c>
      <c r="I171" s="9">
        <f t="shared" si="12"/>
        <v>0</v>
      </c>
      <c r="J171" s="9">
        <f t="shared" si="13"/>
        <v>0</v>
      </c>
    </row>
    <row r="172" spans="1:10" ht="15.75" hidden="1">
      <c r="A172" s="8"/>
      <c r="B172" s="19" t="s">
        <v>87</v>
      </c>
      <c r="C172" s="19"/>
      <c r="D172" s="11"/>
      <c r="E172" s="10">
        <v>0</v>
      </c>
      <c r="F172" s="10">
        <v>0</v>
      </c>
      <c r="G172" s="10">
        <f>E172+F172</f>
        <v>0</v>
      </c>
      <c r="H172" s="9">
        <v>0</v>
      </c>
      <c r="I172" s="9">
        <f t="shared" si="12"/>
        <v>0</v>
      </c>
      <c r="J172" s="9">
        <f t="shared" si="13"/>
        <v>0</v>
      </c>
    </row>
    <row r="173" spans="1:10" ht="157.5" hidden="1">
      <c r="A173" s="8" t="s">
        <v>142</v>
      </c>
      <c r="B173" s="31" t="s">
        <v>57</v>
      </c>
      <c r="C173" s="19" t="s">
        <v>24</v>
      </c>
      <c r="D173" s="11" t="s">
        <v>67</v>
      </c>
      <c r="E173" s="10">
        <v>0</v>
      </c>
      <c r="F173" s="10">
        <v>0</v>
      </c>
      <c r="G173" s="10">
        <f>E173+F173</f>
        <v>0</v>
      </c>
      <c r="H173" s="9">
        <v>0</v>
      </c>
      <c r="I173" s="9">
        <f t="shared" si="12"/>
        <v>0</v>
      </c>
      <c r="J173" s="9">
        <f t="shared" si="13"/>
        <v>0</v>
      </c>
    </row>
    <row r="174" spans="1:10" ht="15.75" hidden="1">
      <c r="A174" s="8"/>
      <c r="B174" s="13" t="s">
        <v>90</v>
      </c>
      <c r="C174" s="19"/>
      <c r="D174" s="11"/>
      <c r="E174" s="10"/>
      <c r="F174" s="10"/>
      <c r="G174" s="10"/>
      <c r="H174" s="9"/>
      <c r="I174" s="9"/>
      <c r="J174" s="9"/>
    </row>
    <row r="175" spans="1:10" ht="15.75" hidden="1">
      <c r="A175" s="8"/>
      <c r="B175" s="19" t="s">
        <v>87</v>
      </c>
      <c r="C175" s="19"/>
      <c r="D175" s="11"/>
      <c r="E175" s="10">
        <v>0</v>
      </c>
      <c r="F175" s="10">
        <v>0</v>
      </c>
      <c r="G175" s="10">
        <f>E175+F175</f>
        <v>0</v>
      </c>
      <c r="H175" s="9">
        <v>0</v>
      </c>
      <c r="I175" s="9">
        <f t="shared" si="12"/>
        <v>0</v>
      </c>
      <c r="J175" s="9">
        <f t="shared" si="13"/>
        <v>0</v>
      </c>
    </row>
    <row r="176" spans="1:10" ht="157.5" hidden="1">
      <c r="A176" s="8" t="s">
        <v>143</v>
      </c>
      <c r="B176" s="31" t="s">
        <v>58</v>
      </c>
      <c r="C176" s="19" t="s">
        <v>24</v>
      </c>
      <c r="D176" s="11" t="s">
        <v>67</v>
      </c>
      <c r="E176" s="10">
        <v>0</v>
      </c>
      <c r="F176" s="10">
        <v>0</v>
      </c>
      <c r="G176" s="10">
        <f>E176+F176</f>
        <v>0</v>
      </c>
      <c r="H176" s="9">
        <v>0</v>
      </c>
      <c r="I176" s="9">
        <f t="shared" si="12"/>
        <v>0</v>
      </c>
      <c r="J176" s="9">
        <f t="shared" si="13"/>
        <v>0</v>
      </c>
    </row>
    <row r="177" spans="1:10" ht="15.75" hidden="1">
      <c r="A177" s="8"/>
      <c r="B177" s="13" t="s">
        <v>90</v>
      </c>
      <c r="C177" s="19"/>
      <c r="D177" s="11"/>
      <c r="E177" s="10"/>
      <c r="F177" s="10"/>
      <c r="G177" s="10"/>
      <c r="H177" s="9"/>
      <c r="I177" s="9"/>
      <c r="J177" s="9"/>
    </row>
    <row r="178" spans="1:10" ht="15.75" hidden="1">
      <c r="A178" s="8"/>
      <c r="B178" s="19" t="s">
        <v>87</v>
      </c>
      <c r="C178" s="19"/>
      <c r="D178" s="11"/>
      <c r="E178" s="10">
        <v>0</v>
      </c>
      <c r="F178" s="10">
        <v>0</v>
      </c>
      <c r="G178" s="10">
        <f>E178+F178</f>
        <v>0</v>
      </c>
      <c r="H178" s="9">
        <v>0</v>
      </c>
      <c r="I178" s="9">
        <f t="shared" si="12"/>
        <v>0</v>
      </c>
      <c r="J178" s="9">
        <f t="shared" si="13"/>
        <v>0</v>
      </c>
    </row>
    <row r="179" spans="1:10" ht="157.5">
      <c r="A179" s="8" t="s">
        <v>134</v>
      </c>
      <c r="B179" s="31" t="s">
        <v>59</v>
      </c>
      <c r="C179" s="19" t="s">
        <v>24</v>
      </c>
      <c r="D179" s="11" t="s">
        <v>67</v>
      </c>
      <c r="E179" s="10">
        <v>1500</v>
      </c>
      <c r="F179" s="10">
        <v>0</v>
      </c>
      <c r="G179" s="10">
        <f>E179+F179</f>
        <v>1500</v>
      </c>
      <c r="H179" s="9">
        <v>0</v>
      </c>
      <c r="I179" s="9">
        <f t="shared" si="12"/>
        <v>0</v>
      </c>
      <c r="J179" s="9">
        <f t="shared" si="13"/>
        <v>1500</v>
      </c>
    </row>
    <row r="180" spans="1:10" ht="15.75">
      <c r="A180" s="8"/>
      <c r="B180" s="13" t="s">
        <v>90</v>
      </c>
      <c r="C180" s="19"/>
      <c r="D180" s="11"/>
      <c r="E180" s="10"/>
      <c r="F180" s="10"/>
      <c r="G180" s="10"/>
      <c r="H180" s="9"/>
      <c r="I180" s="9"/>
      <c r="J180" s="9"/>
    </row>
    <row r="181" spans="1:10" ht="15.75">
      <c r="A181" s="8"/>
      <c r="B181" s="19" t="s">
        <v>87</v>
      </c>
      <c r="C181" s="19"/>
      <c r="D181" s="11"/>
      <c r="E181" s="10">
        <v>1500</v>
      </c>
      <c r="F181" s="10">
        <v>0</v>
      </c>
      <c r="G181" s="10">
        <f>E181+F181</f>
        <v>1500</v>
      </c>
      <c r="H181" s="9">
        <v>0</v>
      </c>
      <c r="I181" s="9">
        <f t="shared" si="12"/>
        <v>0</v>
      </c>
      <c r="J181" s="9">
        <f t="shared" si="13"/>
        <v>1500</v>
      </c>
    </row>
    <row r="182" spans="1:10" ht="157.5">
      <c r="A182" s="8" t="s">
        <v>135</v>
      </c>
      <c r="B182" s="31" t="s">
        <v>60</v>
      </c>
      <c r="C182" s="19" t="s">
        <v>24</v>
      </c>
      <c r="D182" s="11" t="s">
        <v>67</v>
      </c>
      <c r="E182" s="10">
        <v>1500</v>
      </c>
      <c r="F182" s="10">
        <v>0</v>
      </c>
      <c r="G182" s="10">
        <f>E182+F182</f>
        <v>1500</v>
      </c>
      <c r="H182" s="9">
        <v>0</v>
      </c>
      <c r="I182" s="9">
        <f t="shared" si="12"/>
        <v>0</v>
      </c>
      <c r="J182" s="9">
        <f t="shared" si="13"/>
        <v>1500</v>
      </c>
    </row>
    <row r="183" spans="1:10" ht="15.75">
      <c r="A183" s="8"/>
      <c r="B183" s="13" t="s">
        <v>90</v>
      </c>
      <c r="C183" s="19"/>
      <c r="D183" s="11"/>
      <c r="E183" s="10"/>
      <c r="F183" s="10"/>
      <c r="G183" s="10"/>
      <c r="H183" s="9"/>
      <c r="I183" s="9"/>
      <c r="J183" s="9"/>
    </row>
    <row r="184" spans="1:10" ht="15.75">
      <c r="A184" s="8"/>
      <c r="B184" s="19" t="s">
        <v>87</v>
      </c>
      <c r="C184" s="19"/>
      <c r="D184" s="11"/>
      <c r="E184" s="10">
        <v>1500</v>
      </c>
      <c r="F184" s="10">
        <v>0</v>
      </c>
      <c r="G184" s="10">
        <f>E184+F184</f>
        <v>1500</v>
      </c>
      <c r="H184" s="9">
        <v>0</v>
      </c>
      <c r="I184" s="9">
        <f t="shared" si="12"/>
        <v>0</v>
      </c>
      <c r="J184" s="9">
        <f t="shared" si="13"/>
        <v>1500</v>
      </c>
    </row>
    <row r="185" spans="1:10" ht="157.5">
      <c r="A185" s="8" t="s">
        <v>136</v>
      </c>
      <c r="B185" s="31" t="s">
        <v>61</v>
      </c>
      <c r="C185" s="19" t="s">
        <v>24</v>
      </c>
      <c r="D185" s="11" t="s">
        <v>67</v>
      </c>
      <c r="E185" s="10">
        <v>1500</v>
      </c>
      <c r="F185" s="10">
        <v>0</v>
      </c>
      <c r="G185" s="10">
        <f>E185+F185</f>
        <v>1500</v>
      </c>
      <c r="H185" s="9">
        <v>0</v>
      </c>
      <c r="I185" s="9">
        <f t="shared" si="12"/>
        <v>0</v>
      </c>
      <c r="J185" s="9">
        <f t="shared" si="13"/>
        <v>1500</v>
      </c>
    </row>
    <row r="186" spans="1:10" ht="15.75">
      <c r="A186" s="8"/>
      <c r="B186" s="13" t="s">
        <v>90</v>
      </c>
      <c r="C186" s="19"/>
      <c r="D186" s="11"/>
      <c r="E186" s="10"/>
      <c r="F186" s="10"/>
      <c r="G186" s="10"/>
      <c r="H186" s="9"/>
      <c r="I186" s="9"/>
      <c r="J186" s="9"/>
    </row>
    <row r="187" spans="1:10" ht="15.75">
      <c r="A187" s="8"/>
      <c r="B187" s="19" t="s">
        <v>87</v>
      </c>
      <c r="C187" s="19"/>
      <c r="D187" s="11"/>
      <c r="E187" s="10">
        <v>1500</v>
      </c>
      <c r="F187" s="10">
        <v>0</v>
      </c>
      <c r="G187" s="10">
        <f>E187+F187</f>
        <v>1500</v>
      </c>
      <c r="H187" s="9">
        <v>0</v>
      </c>
      <c r="I187" s="9">
        <f t="shared" si="12"/>
        <v>0</v>
      </c>
      <c r="J187" s="9">
        <f t="shared" si="13"/>
        <v>1500</v>
      </c>
    </row>
    <row r="188" spans="1:10" ht="157.5">
      <c r="A188" s="8" t="s">
        <v>137</v>
      </c>
      <c r="B188" s="31" t="s">
        <v>55</v>
      </c>
      <c r="C188" s="19" t="s">
        <v>24</v>
      </c>
      <c r="D188" s="11" t="s">
        <v>67</v>
      </c>
      <c r="E188" s="10">
        <v>1500</v>
      </c>
      <c r="F188" s="10">
        <v>0</v>
      </c>
      <c r="G188" s="10">
        <f>E188+F188</f>
        <v>1500</v>
      </c>
      <c r="H188" s="9">
        <v>0</v>
      </c>
      <c r="I188" s="9">
        <f t="shared" si="12"/>
        <v>0</v>
      </c>
      <c r="J188" s="9">
        <f t="shared" si="13"/>
        <v>1500</v>
      </c>
    </row>
    <row r="189" spans="1:10" ht="15.75">
      <c r="A189" s="8"/>
      <c r="B189" s="13" t="s">
        <v>90</v>
      </c>
      <c r="C189" s="19"/>
      <c r="D189" s="11"/>
      <c r="E189" s="10"/>
      <c r="F189" s="10"/>
      <c r="G189" s="10"/>
      <c r="H189" s="9"/>
      <c r="I189" s="9"/>
      <c r="J189" s="9"/>
    </row>
    <row r="190" spans="1:10" ht="15.75">
      <c r="A190" s="8"/>
      <c r="B190" s="19" t="s">
        <v>87</v>
      </c>
      <c r="C190" s="19"/>
      <c r="D190" s="11"/>
      <c r="E190" s="10">
        <v>1500</v>
      </c>
      <c r="F190" s="10">
        <v>0</v>
      </c>
      <c r="G190" s="10">
        <f>E190+F190</f>
        <v>1500</v>
      </c>
      <c r="H190" s="9">
        <v>0</v>
      </c>
      <c r="I190" s="9">
        <f t="shared" si="12"/>
        <v>0</v>
      </c>
      <c r="J190" s="9">
        <f t="shared" si="13"/>
        <v>1500</v>
      </c>
    </row>
    <row r="191" spans="1:10" ht="157.5" hidden="1">
      <c r="A191" s="8" t="s">
        <v>144</v>
      </c>
      <c r="B191" s="31" t="s">
        <v>53</v>
      </c>
      <c r="C191" s="19" t="s">
        <v>46</v>
      </c>
      <c r="D191" s="11" t="s">
        <v>67</v>
      </c>
      <c r="E191" s="10">
        <v>0</v>
      </c>
      <c r="F191" s="10">
        <v>0</v>
      </c>
      <c r="G191" s="10">
        <f>E191+F191</f>
        <v>0</v>
      </c>
      <c r="H191" s="9">
        <v>0</v>
      </c>
      <c r="I191" s="9">
        <f t="shared" si="12"/>
        <v>0</v>
      </c>
      <c r="J191" s="9">
        <f t="shared" si="13"/>
        <v>0</v>
      </c>
    </row>
    <row r="192" spans="1:10" ht="15.75" hidden="1">
      <c r="A192" s="8"/>
      <c r="B192" s="13" t="s">
        <v>90</v>
      </c>
      <c r="C192" s="19"/>
      <c r="D192" s="11"/>
      <c r="E192" s="10"/>
      <c r="F192" s="10"/>
      <c r="G192" s="10"/>
      <c r="H192" s="9"/>
      <c r="I192" s="9"/>
      <c r="J192" s="9"/>
    </row>
    <row r="193" spans="1:10" ht="15.75" hidden="1">
      <c r="A193" s="8"/>
      <c r="B193" s="19" t="s">
        <v>87</v>
      </c>
      <c r="C193" s="19"/>
      <c r="D193" s="11"/>
      <c r="E193" s="10">
        <v>0</v>
      </c>
      <c r="F193" s="10">
        <v>0</v>
      </c>
      <c r="G193" s="10">
        <f>E193+F193</f>
        <v>0</v>
      </c>
      <c r="H193" s="9">
        <v>0</v>
      </c>
      <c r="I193" s="9">
        <f t="shared" si="12"/>
        <v>0</v>
      </c>
      <c r="J193" s="9">
        <f t="shared" si="13"/>
        <v>0</v>
      </c>
    </row>
    <row r="194" spans="1:10" ht="157.5">
      <c r="A194" s="8" t="s">
        <v>106</v>
      </c>
      <c r="B194" s="31" t="s">
        <v>54</v>
      </c>
      <c r="C194" s="19" t="s">
        <v>46</v>
      </c>
      <c r="D194" s="11" t="s">
        <v>67</v>
      </c>
      <c r="E194" s="10">
        <v>1500</v>
      </c>
      <c r="F194" s="10">
        <v>0</v>
      </c>
      <c r="G194" s="10">
        <f>E194+F194</f>
        <v>1500</v>
      </c>
      <c r="H194" s="9">
        <v>0</v>
      </c>
      <c r="I194" s="9">
        <f t="shared" si="12"/>
        <v>0</v>
      </c>
      <c r="J194" s="9">
        <f t="shared" si="13"/>
        <v>1500</v>
      </c>
    </row>
    <row r="195" spans="1:10" ht="15.75">
      <c r="A195" s="8"/>
      <c r="B195" s="13" t="s">
        <v>90</v>
      </c>
      <c r="C195" s="19"/>
      <c r="D195" s="11"/>
      <c r="E195" s="10"/>
      <c r="F195" s="10"/>
      <c r="G195" s="10"/>
      <c r="H195" s="9"/>
      <c r="I195" s="9"/>
      <c r="J195" s="9"/>
    </row>
    <row r="196" spans="1:10" ht="15.75">
      <c r="A196" s="8"/>
      <c r="B196" s="19" t="s">
        <v>87</v>
      </c>
      <c r="C196" s="19"/>
      <c r="D196" s="11"/>
      <c r="E196" s="10">
        <v>1500</v>
      </c>
      <c r="F196" s="10">
        <v>0</v>
      </c>
      <c r="G196" s="10">
        <f>E196+F196</f>
        <v>1500</v>
      </c>
      <c r="H196" s="9">
        <v>0</v>
      </c>
      <c r="I196" s="9">
        <f t="shared" si="12"/>
        <v>0</v>
      </c>
      <c r="J196" s="9">
        <f t="shared" si="13"/>
        <v>1500</v>
      </c>
    </row>
    <row r="197" spans="1:10" ht="15.75">
      <c r="A197" s="8"/>
      <c r="B197" s="61" t="s">
        <v>85</v>
      </c>
      <c r="C197" s="62"/>
      <c r="D197" s="63"/>
      <c r="E197" s="10">
        <f>E200+E203</f>
        <v>0</v>
      </c>
      <c r="F197" s="10">
        <f>F200+F203</f>
        <v>284.8</v>
      </c>
      <c r="G197" s="10">
        <f>E197+F197</f>
        <v>284.8</v>
      </c>
      <c r="H197" s="9">
        <v>0</v>
      </c>
      <c r="I197" s="9">
        <f t="shared" si="12"/>
        <v>284.8</v>
      </c>
      <c r="J197" s="9">
        <f t="shared" si="13"/>
        <v>284.8</v>
      </c>
    </row>
    <row r="198" spans="1:10" ht="15.75">
      <c r="A198" s="8"/>
      <c r="B198" s="13" t="s">
        <v>90</v>
      </c>
      <c r="C198" s="26"/>
      <c r="D198" s="32"/>
      <c r="E198" s="10"/>
      <c r="F198" s="10"/>
      <c r="G198" s="10"/>
      <c r="H198" s="9"/>
      <c r="I198" s="9"/>
      <c r="J198" s="9"/>
    </row>
    <row r="199" spans="1:10" ht="15.75">
      <c r="A199" s="8"/>
      <c r="B199" s="19" t="s">
        <v>87</v>
      </c>
      <c r="C199" s="25"/>
      <c r="D199" s="33"/>
      <c r="E199" s="10">
        <f>E202+E205</f>
        <v>0</v>
      </c>
      <c r="F199" s="10">
        <f>F202+F205</f>
        <v>284.8</v>
      </c>
      <c r="G199" s="10">
        <f>E199+F199</f>
        <v>284.8</v>
      </c>
      <c r="H199" s="9">
        <v>0</v>
      </c>
      <c r="I199" s="9">
        <f t="shared" si="12"/>
        <v>284.8</v>
      </c>
      <c r="J199" s="9">
        <f t="shared" si="13"/>
        <v>284.8</v>
      </c>
    </row>
    <row r="200" spans="1:10" ht="63">
      <c r="A200" s="8" t="s">
        <v>138</v>
      </c>
      <c r="B200" s="23" t="s">
        <v>97</v>
      </c>
      <c r="C200" s="22" t="s">
        <v>83</v>
      </c>
      <c r="D200" s="22" t="s">
        <v>84</v>
      </c>
      <c r="E200" s="10">
        <v>0</v>
      </c>
      <c r="F200" s="10">
        <v>284.8</v>
      </c>
      <c r="G200" s="10">
        <f>E200+F200</f>
        <v>284.8</v>
      </c>
      <c r="H200" s="9">
        <v>0</v>
      </c>
      <c r="I200" s="9">
        <f t="shared" si="12"/>
        <v>284.8</v>
      </c>
      <c r="J200" s="9">
        <f t="shared" si="13"/>
        <v>284.8</v>
      </c>
    </row>
    <row r="201" spans="1:10" ht="15.75">
      <c r="A201" s="8"/>
      <c r="B201" s="13" t="s">
        <v>90</v>
      </c>
      <c r="C201" s="22"/>
      <c r="D201" s="22"/>
      <c r="E201" s="10"/>
      <c r="F201" s="10"/>
      <c r="G201" s="10"/>
      <c r="H201" s="9"/>
      <c r="I201" s="9"/>
      <c r="J201" s="9"/>
    </row>
    <row r="202" spans="1:10" ht="15.75">
      <c r="A202" s="8"/>
      <c r="B202" s="19" t="s">
        <v>87</v>
      </c>
      <c r="C202" s="22"/>
      <c r="D202" s="22"/>
      <c r="E202" s="10">
        <v>0</v>
      </c>
      <c r="F202" s="10">
        <v>284.8</v>
      </c>
      <c r="G202" s="10">
        <f>E202+F202</f>
        <v>284.8</v>
      </c>
      <c r="H202" s="9">
        <v>0</v>
      </c>
      <c r="I202" s="9">
        <f t="shared" si="12"/>
        <v>284.8</v>
      </c>
      <c r="J202" s="9">
        <f t="shared" si="13"/>
        <v>284.8</v>
      </c>
    </row>
    <row r="203" spans="1:10" ht="63" hidden="1">
      <c r="A203" s="8" t="s">
        <v>145</v>
      </c>
      <c r="B203" s="23" t="s">
        <v>86</v>
      </c>
      <c r="C203" s="22" t="s">
        <v>83</v>
      </c>
      <c r="D203" s="22" t="s">
        <v>84</v>
      </c>
      <c r="E203" s="10">
        <v>0</v>
      </c>
      <c r="F203" s="10">
        <v>0</v>
      </c>
      <c r="G203" s="10">
        <f>E203+F203</f>
        <v>0</v>
      </c>
      <c r="H203" s="9">
        <v>0</v>
      </c>
      <c r="I203" s="9">
        <f t="shared" si="12"/>
        <v>0</v>
      </c>
      <c r="J203" s="9">
        <f t="shared" si="13"/>
        <v>0</v>
      </c>
    </row>
    <row r="204" spans="1:10" ht="15.75" hidden="1">
      <c r="A204" s="8"/>
      <c r="B204" s="13" t="s">
        <v>90</v>
      </c>
      <c r="C204" s="22"/>
      <c r="D204" s="22"/>
      <c r="E204" s="10"/>
      <c r="F204" s="10"/>
      <c r="G204" s="10"/>
      <c r="H204" s="9"/>
      <c r="I204" s="9"/>
      <c r="J204" s="9"/>
    </row>
    <row r="205" spans="1:10" ht="15.75" hidden="1">
      <c r="A205" s="8"/>
      <c r="B205" s="19" t="s">
        <v>87</v>
      </c>
      <c r="C205" s="22"/>
      <c r="D205" s="22"/>
      <c r="E205" s="10">
        <v>0</v>
      </c>
      <c r="F205" s="10">
        <v>0</v>
      </c>
      <c r="G205" s="10">
        <f>E205+F205</f>
        <v>0</v>
      </c>
      <c r="H205" s="9">
        <v>0</v>
      </c>
      <c r="I205" s="9">
        <f t="shared" si="12"/>
        <v>0</v>
      </c>
      <c r="J205" s="9">
        <f t="shared" si="13"/>
        <v>0</v>
      </c>
    </row>
    <row r="206" spans="1:10" ht="15.75">
      <c r="A206" s="8"/>
      <c r="B206" s="58" t="s">
        <v>4</v>
      </c>
      <c r="C206" s="58"/>
      <c r="D206" s="59"/>
      <c r="E206" s="34">
        <f aca="true" t="shared" si="14" ref="E206:J206">E11+E35+E62+E89+E104+E146+E161+E197</f>
        <v>1502751.285</v>
      </c>
      <c r="F206" s="34">
        <f t="shared" si="14"/>
        <v>-16208.785000000007</v>
      </c>
      <c r="G206" s="34">
        <f t="shared" si="14"/>
        <v>1486542.5000000002</v>
      </c>
      <c r="H206" s="34">
        <f t="shared" si="14"/>
        <v>256483.22</v>
      </c>
      <c r="I206" s="34">
        <f t="shared" si="14"/>
        <v>240274.43499999994</v>
      </c>
      <c r="J206" s="34">
        <f t="shared" si="14"/>
        <v>1743025.7200000002</v>
      </c>
    </row>
    <row r="207" spans="1:10" ht="15.75">
      <c r="A207" s="8"/>
      <c r="B207" s="64" t="s">
        <v>89</v>
      </c>
      <c r="C207" s="65"/>
      <c r="D207" s="66"/>
      <c r="E207" s="34"/>
      <c r="F207" s="34"/>
      <c r="G207" s="34"/>
      <c r="H207" s="34"/>
      <c r="I207" s="9"/>
      <c r="J207" s="9"/>
    </row>
    <row r="208" spans="1:10" ht="15.75">
      <c r="A208" s="8"/>
      <c r="B208" s="64" t="s">
        <v>87</v>
      </c>
      <c r="C208" s="65"/>
      <c r="D208" s="66"/>
      <c r="E208" s="34">
        <f aca="true" t="shared" si="15" ref="E208:J208">E13+E36+E64+E91+E106+E148+E163+E199</f>
        <v>1502751.285</v>
      </c>
      <c r="F208" s="34">
        <f t="shared" si="15"/>
        <v>-16208.785000000007</v>
      </c>
      <c r="G208" s="34">
        <f t="shared" si="15"/>
        <v>1486542.5000000002</v>
      </c>
      <c r="H208" s="34">
        <f t="shared" si="15"/>
        <v>256483.22</v>
      </c>
      <c r="I208" s="34">
        <f t="shared" si="15"/>
        <v>240274.43499999994</v>
      </c>
      <c r="J208" s="34">
        <f t="shared" si="15"/>
        <v>1743025.7200000002</v>
      </c>
    </row>
    <row r="209" spans="1:10" ht="15.75">
      <c r="A209" s="8"/>
      <c r="B209" s="58" t="s">
        <v>88</v>
      </c>
      <c r="C209" s="58"/>
      <c r="D209" s="59"/>
      <c r="E209" s="10"/>
      <c r="F209" s="10"/>
      <c r="G209" s="10"/>
      <c r="H209" s="34"/>
      <c r="I209" s="9"/>
      <c r="J209" s="9"/>
    </row>
    <row r="210" spans="1:10" s="28" customFormat="1" ht="15.75" customHeight="1">
      <c r="A210" s="8"/>
      <c r="B210" s="58" t="s">
        <v>15</v>
      </c>
      <c r="C210" s="67"/>
      <c r="D210" s="67"/>
      <c r="E210" s="10">
        <f>E83+E80+E77+E74+E71+E65+E68</f>
        <v>67759.7</v>
      </c>
      <c r="F210" s="10">
        <f>F83+F80+F77+F74+F71+F65+F68</f>
        <v>90089.3</v>
      </c>
      <c r="G210" s="10">
        <f>G83+G80+G77+G74+G71+G65+G68</f>
        <v>157849</v>
      </c>
      <c r="H210" s="10">
        <f>H83+H80+H77+H74+H71+H65+H68+H86</f>
        <v>21700</v>
      </c>
      <c r="I210" s="10">
        <f>I83+I80+I77+I74+I71+I65+I68+I86</f>
        <v>111789.3</v>
      </c>
      <c r="J210" s="10">
        <f>J83+J80+J77+J74+J71+J65+J68+J86</f>
        <v>179549</v>
      </c>
    </row>
    <row r="211" spans="1:10" s="28" customFormat="1" ht="15.75">
      <c r="A211" s="8"/>
      <c r="B211" s="58" t="s">
        <v>5</v>
      </c>
      <c r="C211" s="67"/>
      <c r="D211" s="67"/>
      <c r="E211" s="10">
        <f>E26+E23+E20+E17+E14</f>
        <v>964439.3</v>
      </c>
      <c r="F211" s="10">
        <f>F26+F23+F20+F17+F14</f>
        <v>0</v>
      </c>
      <c r="G211" s="10">
        <f>G26+G23+G20+G17+G14</f>
        <v>964439.3</v>
      </c>
      <c r="H211" s="10">
        <f>H26+H23+H20+H17+H14+H29+H32</f>
        <v>164060</v>
      </c>
      <c r="I211" s="10">
        <f>I26+I23+I20+I17+I14+I29+I32</f>
        <v>164060</v>
      </c>
      <c r="J211" s="10">
        <f>J26+J23+J20+J17+J14+J29+J32</f>
        <v>1128499.3</v>
      </c>
    </row>
    <row r="212" spans="1:10" s="28" customFormat="1" ht="15.75" customHeight="1">
      <c r="A212" s="8"/>
      <c r="B212" s="58" t="s">
        <v>7</v>
      </c>
      <c r="C212" s="67"/>
      <c r="D212" s="67"/>
      <c r="E212" s="10">
        <f aca="true" t="shared" si="16" ref="E212:J212">E101+E98+E95+E92</f>
        <v>63758.785</v>
      </c>
      <c r="F212" s="10">
        <f t="shared" si="16"/>
        <v>85000.015</v>
      </c>
      <c r="G212" s="10">
        <f t="shared" si="16"/>
        <v>148758.8</v>
      </c>
      <c r="H212" s="10">
        <f t="shared" si="16"/>
        <v>27367.824</v>
      </c>
      <c r="I212" s="10">
        <f t="shared" si="16"/>
        <v>112367.839</v>
      </c>
      <c r="J212" s="10">
        <f t="shared" si="16"/>
        <v>176126.624</v>
      </c>
    </row>
    <row r="213" spans="1:10" s="28" customFormat="1" ht="15.75">
      <c r="A213" s="8"/>
      <c r="B213" s="68" t="s">
        <v>18</v>
      </c>
      <c r="C213" s="67"/>
      <c r="D213" s="67"/>
      <c r="E213" s="10">
        <f>E137+E134+E131+E128+E125+E122+E107</f>
        <v>54532</v>
      </c>
      <c r="F213" s="10">
        <f>F137+F134+F131+F128+F125+F122+F107</f>
        <v>40643.100000000006</v>
      </c>
      <c r="G213" s="10">
        <f>G137+G134+G131+G128+G125+G122+G107</f>
        <v>95175.09999999999</v>
      </c>
      <c r="H213" s="10">
        <f>H137+H134+H131+H128+H125+H122+H107+H140+H143</f>
        <v>12227.396</v>
      </c>
      <c r="I213" s="10">
        <f>I137+I134+I131+I128+I125+I122+I107+I140+I143</f>
        <v>52870.49600000001</v>
      </c>
      <c r="J213" s="10">
        <f>J137+J134+J131+J128+J125+J122+J107+J140+J143</f>
        <v>107402.49599999998</v>
      </c>
    </row>
    <row r="214" spans="1:10" s="28" customFormat="1" ht="17.25" customHeight="1">
      <c r="A214" s="8"/>
      <c r="B214" s="58" t="s">
        <v>6</v>
      </c>
      <c r="C214" s="67"/>
      <c r="D214" s="67"/>
      <c r="E214" s="10">
        <f aca="true" t="shared" si="17" ref="E214:J214">E37+E40+E43+E50+E53+E56+E59</f>
        <v>195000</v>
      </c>
      <c r="F214" s="10">
        <f t="shared" si="17"/>
        <v>-110000</v>
      </c>
      <c r="G214" s="10">
        <f t="shared" si="17"/>
        <v>85000</v>
      </c>
      <c r="H214" s="10">
        <f t="shared" si="17"/>
        <v>0</v>
      </c>
      <c r="I214" s="10">
        <f t="shared" si="17"/>
        <v>-110000</v>
      </c>
      <c r="J214" s="10">
        <f t="shared" si="17"/>
        <v>85000</v>
      </c>
    </row>
    <row r="215" spans="1:10" s="28" customFormat="1" ht="17.25" customHeight="1">
      <c r="A215" s="8"/>
      <c r="B215" s="68" t="s">
        <v>24</v>
      </c>
      <c r="C215" s="67"/>
      <c r="D215" s="67"/>
      <c r="E215" s="10">
        <f aca="true" t="shared" si="18" ref="E215:J215">E188+E185+E182+E179+E176+E173+E170+E167+E119</f>
        <v>6000</v>
      </c>
      <c r="F215" s="10">
        <f t="shared" si="18"/>
        <v>0</v>
      </c>
      <c r="G215" s="10">
        <f t="shared" si="18"/>
        <v>6000</v>
      </c>
      <c r="H215" s="10">
        <f t="shared" si="18"/>
        <v>0</v>
      </c>
      <c r="I215" s="10">
        <f t="shared" si="18"/>
        <v>0</v>
      </c>
      <c r="J215" s="10">
        <f t="shared" si="18"/>
        <v>6000</v>
      </c>
    </row>
    <row r="216" spans="1:10" s="28" customFormat="1" ht="15.75" customHeight="1">
      <c r="A216" s="8"/>
      <c r="B216" s="68" t="s">
        <v>23</v>
      </c>
      <c r="C216" s="67"/>
      <c r="D216" s="67"/>
      <c r="E216" s="10">
        <f aca="true" t="shared" si="19" ref="E216:J216">E164+E113</f>
        <v>30690</v>
      </c>
      <c r="F216" s="10">
        <f t="shared" si="19"/>
        <v>-29860</v>
      </c>
      <c r="G216" s="10">
        <f t="shared" si="19"/>
        <v>830</v>
      </c>
      <c r="H216" s="10">
        <f t="shared" si="19"/>
        <v>0</v>
      </c>
      <c r="I216" s="10">
        <f t="shared" si="19"/>
        <v>-29860</v>
      </c>
      <c r="J216" s="10">
        <f t="shared" si="19"/>
        <v>830</v>
      </c>
    </row>
    <row r="217" spans="1:10" s="28" customFormat="1" ht="15.75" customHeight="1">
      <c r="A217" s="8"/>
      <c r="B217" s="68" t="s">
        <v>25</v>
      </c>
      <c r="C217" s="67"/>
      <c r="D217" s="67"/>
      <c r="E217" s="10">
        <f aca="true" t="shared" si="20" ref="E217:J217">E116</f>
        <v>8900</v>
      </c>
      <c r="F217" s="10">
        <f t="shared" si="20"/>
        <v>17805.5</v>
      </c>
      <c r="G217" s="10">
        <f t="shared" si="20"/>
        <v>26705.5</v>
      </c>
      <c r="H217" s="10">
        <f t="shared" si="20"/>
        <v>0</v>
      </c>
      <c r="I217" s="10">
        <f t="shared" si="20"/>
        <v>17805.5</v>
      </c>
      <c r="J217" s="10">
        <f t="shared" si="20"/>
        <v>26705.5</v>
      </c>
    </row>
    <row r="218" spans="1:10" s="28" customFormat="1" ht="15.75" customHeight="1">
      <c r="A218" s="8"/>
      <c r="B218" s="68" t="s">
        <v>26</v>
      </c>
      <c r="C218" s="67"/>
      <c r="D218" s="67"/>
      <c r="E218" s="10">
        <f aca="true" t="shared" si="21" ref="E218:J218">E110</f>
        <v>17675</v>
      </c>
      <c r="F218" s="10">
        <f t="shared" si="21"/>
        <v>-17675</v>
      </c>
      <c r="G218" s="10">
        <f t="shared" si="21"/>
        <v>0</v>
      </c>
      <c r="H218" s="10">
        <f t="shared" si="21"/>
        <v>0</v>
      </c>
      <c r="I218" s="10">
        <f t="shared" si="21"/>
        <v>-17675</v>
      </c>
      <c r="J218" s="10">
        <f t="shared" si="21"/>
        <v>0</v>
      </c>
    </row>
    <row r="219" spans="1:10" s="28" customFormat="1" ht="15.75" customHeight="1">
      <c r="A219" s="8"/>
      <c r="B219" s="58" t="s">
        <v>46</v>
      </c>
      <c r="C219" s="67"/>
      <c r="D219" s="67"/>
      <c r="E219" s="10">
        <f aca="true" t="shared" si="22" ref="E219:J219">E191+E194</f>
        <v>1500</v>
      </c>
      <c r="F219" s="10">
        <f t="shared" si="22"/>
        <v>0</v>
      </c>
      <c r="G219" s="10">
        <f t="shared" si="22"/>
        <v>1500</v>
      </c>
      <c r="H219" s="10">
        <f t="shared" si="22"/>
        <v>0</v>
      </c>
      <c r="I219" s="10">
        <f t="shared" si="22"/>
        <v>0</v>
      </c>
      <c r="J219" s="10">
        <f t="shared" si="22"/>
        <v>1500</v>
      </c>
    </row>
    <row r="220" spans="1:10" s="28" customFormat="1" ht="15.75">
      <c r="A220" s="8"/>
      <c r="B220" s="69" t="s">
        <v>37</v>
      </c>
      <c r="C220" s="67"/>
      <c r="D220" s="67"/>
      <c r="E220" s="10">
        <f aca="true" t="shared" si="23" ref="E220:J220">E149+E152+E155+E158</f>
        <v>92496.5</v>
      </c>
      <c r="F220" s="10">
        <f t="shared" si="23"/>
        <v>-92496.5</v>
      </c>
      <c r="G220" s="10">
        <f t="shared" si="23"/>
        <v>0</v>
      </c>
      <c r="H220" s="10">
        <f t="shared" si="23"/>
        <v>31128</v>
      </c>
      <c r="I220" s="10">
        <f t="shared" si="23"/>
        <v>-61368.5</v>
      </c>
      <c r="J220" s="10">
        <f t="shared" si="23"/>
        <v>31128</v>
      </c>
    </row>
    <row r="221" spans="1:10" s="28" customFormat="1" ht="15.75" customHeight="1">
      <c r="A221" s="8"/>
      <c r="B221" s="70" t="s">
        <v>83</v>
      </c>
      <c r="C221" s="67"/>
      <c r="D221" s="67"/>
      <c r="E221" s="29">
        <f aca="true" t="shared" si="24" ref="E221:J221">E203+E200</f>
        <v>0</v>
      </c>
      <c r="F221" s="29">
        <f t="shared" si="24"/>
        <v>284.8</v>
      </c>
      <c r="G221" s="29">
        <f t="shared" si="24"/>
        <v>284.8</v>
      </c>
      <c r="H221" s="29">
        <f t="shared" si="24"/>
        <v>0</v>
      </c>
      <c r="I221" s="9">
        <f t="shared" si="24"/>
        <v>284.8</v>
      </c>
      <c r="J221" s="9">
        <f t="shared" si="24"/>
        <v>284.8</v>
      </c>
    </row>
    <row r="222" spans="1:10" s="28" customFormat="1" ht="15.75" hidden="1">
      <c r="A222" s="8"/>
      <c r="B222" s="58" t="s">
        <v>79</v>
      </c>
      <c r="C222" s="71"/>
      <c r="D222" s="71"/>
      <c r="E222" s="9">
        <f aca="true" t="shared" si="25" ref="E222:J222">E47+E44</f>
        <v>0</v>
      </c>
      <c r="F222" s="9">
        <f t="shared" si="25"/>
        <v>0</v>
      </c>
      <c r="G222" s="9">
        <f t="shared" si="25"/>
        <v>0</v>
      </c>
      <c r="H222" s="9">
        <f t="shared" si="25"/>
        <v>0</v>
      </c>
      <c r="I222" s="9">
        <f t="shared" si="25"/>
        <v>0</v>
      </c>
      <c r="J222" s="9">
        <f t="shared" si="25"/>
        <v>0</v>
      </c>
    </row>
  </sheetData>
  <sheetProtection password="CF5C" sheet="1" objects="1" scenarios="1"/>
  <autoFilter ref="A10:G222"/>
  <mergeCells count="35">
    <mergeCell ref="B220:D220"/>
    <mergeCell ref="B221:D221"/>
    <mergeCell ref="B222:D222"/>
    <mergeCell ref="B216:D216"/>
    <mergeCell ref="B217:D217"/>
    <mergeCell ref="B218:D218"/>
    <mergeCell ref="B219:D219"/>
    <mergeCell ref="B214:D214"/>
    <mergeCell ref="B215:D215"/>
    <mergeCell ref="B208:D208"/>
    <mergeCell ref="B209:D209"/>
    <mergeCell ref="B210:D210"/>
    <mergeCell ref="B211:D211"/>
    <mergeCell ref="B212:D212"/>
    <mergeCell ref="B213:D213"/>
    <mergeCell ref="B161:D161"/>
    <mergeCell ref="B197:D197"/>
    <mergeCell ref="B206:D206"/>
    <mergeCell ref="B207:D207"/>
    <mergeCell ref="B62:D62"/>
    <mergeCell ref="B89:D89"/>
    <mergeCell ref="B104:D104"/>
    <mergeCell ref="B146:D146"/>
    <mergeCell ref="B35:D35"/>
    <mergeCell ref="E9:G9"/>
    <mergeCell ref="A43:A44"/>
    <mergeCell ref="B43:B44"/>
    <mergeCell ref="A9:A10"/>
    <mergeCell ref="B9:B10"/>
    <mergeCell ref="C9:C10"/>
    <mergeCell ref="D9:D10"/>
    <mergeCell ref="A5:J6"/>
    <mergeCell ref="I9:J9"/>
    <mergeCell ref="H9:H10"/>
    <mergeCell ref="B11:D11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2010-12-01T10:47:13Z</cp:lastPrinted>
  <dcterms:created xsi:type="dcterms:W3CDTF">2009-07-31T12:32:47Z</dcterms:created>
  <dcterms:modified xsi:type="dcterms:W3CDTF">2010-12-06T12:11:00Z</dcterms:modified>
  <cp:category/>
  <cp:version/>
  <cp:contentType/>
  <cp:contentStatus/>
</cp:coreProperties>
</file>