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Прил 14" sheetId="1" r:id="rId1"/>
  </sheets>
  <definedNames>
    <definedName name="_xlnm._FilterDatabase" localSheetId="0" hidden="1">'Прил 14'!$A$10:$M$207</definedName>
    <definedName name="_xlnm.Print_Titles" localSheetId="0">'Прил 14'!$9:$10</definedName>
  </definedNames>
  <calcPr fullCalcOnLoad="1"/>
</workbook>
</file>

<file path=xl/sharedStrings.xml><?xml version="1.0" encoding="utf-8"?>
<sst xmlns="http://schemas.openxmlformats.org/spreadsheetml/2006/main" count="359" uniqueCount="146">
  <si>
    <t>№ п/п</t>
  </si>
  <si>
    <t>Объект инвестиции</t>
  </si>
  <si>
    <t>Заказчик</t>
  </si>
  <si>
    <t>Экономический, социальный, экологический эффект от проведения работ</t>
  </si>
  <si>
    <t>Всего:</t>
  </si>
  <si>
    <t>Управление здравоохранения</t>
  </si>
  <si>
    <t>Департамент образования</t>
  </si>
  <si>
    <t>Управление внешнего благоустройства</t>
  </si>
  <si>
    <t>Здравоохранение</t>
  </si>
  <si>
    <t>Доступность медицинской хирургической помощи - единственное отделение в Пермской крае</t>
  </si>
  <si>
    <t>Улучшение качества медицинской хирургической помощи населению</t>
  </si>
  <si>
    <t>Образование</t>
  </si>
  <si>
    <t>Строительство спортивного зала в СОШ № 71</t>
  </si>
  <si>
    <t>Обеспечение доступного бесплатного общего образования</t>
  </si>
  <si>
    <t>Жилищно-коммунальное хозяйство</t>
  </si>
  <si>
    <t>Управление развития коммунальной инфраструктуры</t>
  </si>
  <si>
    <t>Качественное улучшение условий проживания в домах индивидуальной застройки; снижение выбросов, загрязняющих воздух в городе</t>
  </si>
  <si>
    <t>Внешнее благоустройство</t>
  </si>
  <si>
    <t>Комитет по культуре</t>
  </si>
  <si>
    <t xml:space="preserve">Управление здравоохранения </t>
  </si>
  <si>
    <t xml:space="preserve">Департамент образования </t>
  </si>
  <si>
    <t xml:space="preserve">Управление внешнего благоустройства </t>
  </si>
  <si>
    <t>Пермской городской Думы</t>
  </si>
  <si>
    <t>Администрация Свердловского района</t>
  </si>
  <si>
    <t>Администрация Мотовилихинского района</t>
  </si>
  <si>
    <t>Администрация Индустриального района</t>
  </si>
  <si>
    <t>Администрация Орджоникидзевского района</t>
  </si>
  <si>
    <t>Создание условий для массового отдыха</t>
  </si>
  <si>
    <t>тыс.руб.</t>
  </si>
  <si>
    <t>Реконструкция сквера по ул.Чкалова</t>
  </si>
  <si>
    <t>Строительство корпуса детской хирургии МУЗ "ГДКБ № 15"</t>
  </si>
  <si>
    <t>Культура</t>
  </si>
  <si>
    <t>Реконструкция парка города Перми</t>
  </si>
  <si>
    <t>Реконструкция парка им.А.П.Чехова</t>
  </si>
  <si>
    <t>Реконструкция сквера по ул.Большевистской</t>
  </si>
  <si>
    <t>Строительство нового здания Гимназии № 33</t>
  </si>
  <si>
    <t>Ведомственная целевая программа "Светлый город"</t>
  </si>
  <si>
    <t>Архитектурно-планировочное управление</t>
  </si>
  <si>
    <t>Реконструкция театрального сада</t>
  </si>
  <si>
    <t>Создание активной круглогодичной зоны отдыха для жителей города Перми</t>
  </si>
  <si>
    <t>Приведение в нормативное состояние сетей наружного освещения</t>
  </si>
  <si>
    <t>Реконструкция набережной реки Кама</t>
  </si>
  <si>
    <t>Преобразование долины реки Егошиха на территории города Перми</t>
  </si>
  <si>
    <t>Преобразование долины реки Данилиха на территории города Перми</t>
  </si>
  <si>
    <t>Преобразование долины реки Мотовилиха на территории города Перми</t>
  </si>
  <si>
    <t>Обеспечение противопожарной безопасности</t>
  </si>
  <si>
    <t>Администрация поселка Новые Ляды</t>
  </si>
  <si>
    <t>Строительство лечебного корпуса на 100 коек для "КМСЧ № 1"</t>
  </si>
  <si>
    <t>Реконструкция сада им.Миндовского</t>
  </si>
  <si>
    <t>Реконструкция сквера им.Р.Землячки</t>
  </si>
  <si>
    <t>Реконструкция сада 250-летия г.Перми</t>
  </si>
  <si>
    <t>Реконструкция сквера у ЦК г.Перми им.Солдатова</t>
  </si>
  <si>
    <t>Строительство пирса для организации противопожарного водоснабжения в микрорайоне "Голый Мыс" Свердловского района г.Перми</t>
  </si>
  <si>
    <t>Строительство водоема для организации противопожарного водоснабжения в поселке Новые Ляды, по ул.Островского</t>
  </si>
  <si>
    <t>Строительство водоема для организации противопожарного водоснабжения в поселке Новые Ляды, по ул.Горской</t>
  </si>
  <si>
    <t>Строительство водоема для организации противопожарного водоснабжения в микрорайоне "Костарево" Мотовилихинского района г.Перми, по ул.Брянская</t>
  </si>
  <si>
    <t>Строительство водоема для организации противопожарного водоснабжения в микрорайоне "Верхняя Курья" Мотовилихинского района г.Перми, по ул.9-я Линия</t>
  </si>
  <si>
    <t>Строительство водоема для организации противопожарного водоснабжения в микрорайоне "Вышка-2" Мотовилихинского района г.Перми, по ул.Сигаева</t>
  </si>
  <si>
    <t>Строительство водоема для организации противопожарного водоснабжения в микрорайоне "Вышка-2" Мотовилихинского района г.Перми, по ул.6-я Новгородская</t>
  </si>
  <si>
    <t>Строительство водоема для организации противопожарного водоснабжения в микрорайоне "Висим" Мотовилихинского района г.Перми, по ул.Сухоложская</t>
  </si>
  <si>
    <t>Строительство водоема для организации противопожарного водоснабжения в микрорайоне "Верхняя Курья" Мотовилихинского района г.Перми, по ул.10-я Линия</t>
  </si>
  <si>
    <t>Строительство водоема для организации противопожарного водоснабжения в микрорайоне "Запруд" Мотовилихинского района г.Перми, по ул.Красных Зорь</t>
  </si>
  <si>
    <t>Строительство водоема для организации противопожарного водоснабжения в микрорайоне "Верхняя Курья" Мотовилихинского района г.Перми, по ул.10-я Линия, северо-западнее жилого дома № 50</t>
  </si>
  <si>
    <t>Строительство водопроводной сети в микрорайоне Вышка-I Мотовилихинского района</t>
  </si>
  <si>
    <t>Обеспечением водоснабжением частных жилых домов части поселка Вышка-I Мотовилихинского района</t>
  </si>
  <si>
    <t>Модернизация муниципальных котельных города Перми</t>
  </si>
  <si>
    <t xml:space="preserve">Снижение стоимости тепловой энергии для населения и обеспечения надежности в работе систем теплоснабжения в микрорайонах Кислотные дачи, Вышка-2, Молодежный, часть территории Верхней Курьи города Перми. </t>
  </si>
  <si>
    <t>Обеспечит возможность всесезонного подъезда специальной пожарной техники для организации забора воды из естественного источника водоснабжения, что значительно повысит мобильность службы пожаротушения; снижение количества жертв и уменьшение материального ущерба</t>
  </si>
  <si>
    <t>Приложение № 14 к решению</t>
  </si>
  <si>
    <t xml:space="preserve">2013 год </t>
  </si>
  <si>
    <t xml:space="preserve">2012 год </t>
  </si>
  <si>
    <t>Создание условий по обеспечению возможности подключения жителей микрорайона Кислотные дачи к системе централизованной канализации</t>
  </si>
  <si>
    <t>Обеспечение очистки сточных вод, поступающих от населения микрорайона Крым (9 433 чел) до нормативного качества</t>
  </si>
  <si>
    <t>Долгосрочная целевая программа "Строительство газопроводов и газификация жилых домов в микрорайонах индивидуальной застройки г.Перми на 2009-2011 годы"</t>
  </si>
  <si>
    <t>Доступность и качество медицинской помощи населению</t>
  </si>
  <si>
    <t>Доступность медицинской помощи в м/р Садовый</t>
  </si>
  <si>
    <t>Улучшение качества медицинской помощи населению</t>
  </si>
  <si>
    <t>Строительство спортивного зала в СОШ № 45</t>
  </si>
  <si>
    <t>Департамент имущественных отношений</t>
  </si>
  <si>
    <t>Строительство спортивного зала в СОШ № 52</t>
  </si>
  <si>
    <t>Строительство спортивного зала в СОШ № 50</t>
  </si>
  <si>
    <t>Строительство спортивного зала в СОШ № 104</t>
  </si>
  <si>
    <t xml:space="preserve">Комитет по физической культуре и спорту </t>
  </si>
  <si>
    <t>Создание условий для занятия физической культурой и спортом с учетом интересов и потребностей населения города</t>
  </si>
  <si>
    <t>Физическая культура и спорт</t>
  </si>
  <si>
    <t>местный бюджет</t>
  </si>
  <si>
    <t>в разрезе заказчиков</t>
  </si>
  <si>
    <t>в том числе</t>
  </si>
  <si>
    <t>в том числе:</t>
  </si>
  <si>
    <t>Бюджетные инвестиции в объекты капитального строительства муниципальной собственности города Перми на плановый период 2012 и 2013 годов</t>
  </si>
  <si>
    <t>Реставрация здания МАУК "Пермский городской дворец культуры имени А.Г.Солдатова"</t>
  </si>
  <si>
    <t>Строительство кладбища "Восточное", с крематорием</t>
  </si>
  <si>
    <t>Строительство ФОКа в Мотовилихинском районе</t>
  </si>
  <si>
    <t>изменения</t>
  </si>
  <si>
    <t>с учетом изменений</t>
  </si>
  <si>
    <t>Поправки 2012 год</t>
  </si>
  <si>
    <t>Поправки 2013 год</t>
  </si>
  <si>
    <t>2012 год I чтение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</si>
  <si>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</si>
  <si>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</si>
  <si>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</si>
  <si>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</si>
  <si>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</si>
  <si>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</si>
  <si>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</si>
  <si>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</si>
  <si>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</si>
  <si>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</si>
  <si>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</si>
  <si>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</si>
  <si>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</si>
  <si>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</si>
  <si>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</si>
  <si>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</si>
  <si>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</si>
  <si>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</si>
  <si>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</si>
  <si>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</si>
  <si>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</si>
  <si>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</si>
  <si>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</si>
  <si>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</si>
  <si>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</si>
  <si>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</si>
  <si>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</si>
  <si>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</si>
  <si>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</si>
  <si>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</si>
  <si>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</si>
  <si>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</si>
  <si>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</si>
  <si>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</si>
  <si>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</si>
  <si>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Строительство детской поликлиники в микрорайоне Садовый</t>
  </si>
  <si>
    <t>от 30.11.2010 № 200</t>
  </si>
  <si>
    <t xml:space="preserve">Строительство нового кладбища необходимо в связи с переполнением старых, кладбище "Северное" занимает 230 га при норме 45 га  </t>
  </si>
  <si>
    <t>Предотвращение сброса канализационных стоков в р.Кама и ее притоки из-за перезагруженности действующих систем канализации города</t>
  </si>
  <si>
    <t>Проектирование и строительство поликлиники МУЗ "ГКП № 1", ул.Ленина,16</t>
  </si>
  <si>
    <t>Проектирование и строительство поликлиники для МУЗ "ГДП № 10", ул.Лодыгина,47</t>
  </si>
  <si>
    <t>Строительство нового корпуса Гимназии № 11 им.Дягилева</t>
  </si>
  <si>
    <t>Расширение и реконструкция (II очередь) канализации в г.Перми</t>
  </si>
  <si>
    <t>Реконструкция системы очистки сточных вод в микрорайоне Крым Кировского района г.Перми</t>
  </si>
  <si>
    <t>Восстановление памятника истории и культуры местного значения для предоставления населению города качественных услуг в сфере культуры</t>
  </si>
  <si>
    <t>Строительство спортивного зала в Гимназии № 3</t>
  </si>
  <si>
    <t>Строительство канализации в микрорайоне Кислотные дачи Орджоникидзевского района г.Перми</t>
  </si>
  <si>
    <t>Строительство мототрека МАОУ ДОД "ДЮСТШ "Нортон-Юниор"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</si>
</sst>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justify" vertical="top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 vertical="top"/>
    </xf>
    <xf numFmtId="9" fontId="5" fillId="0" borderId="0" xfId="20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5" fillId="0" borderId="2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18" applyFont="1" applyFill="1" applyBorder="1" applyAlignment="1">
      <alignment vertical="top" wrapText="1"/>
      <protection/>
    </xf>
    <xf numFmtId="164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justify" vertical="top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0" fillId="0" borderId="5" xfId="0" applyFill="1" applyBorder="1" applyAlignment="1">
      <alignment wrapText="1"/>
    </xf>
    <xf numFmtId="164" fontId="5" fillId="0" borderId="1" xfId="0" applyNumberFormat="1" applyFont="1" applyFill="1" applyBorder="1" applyAlignment="1">
      <alignment horizontal="justify" vertical="top" wrapText="1"/>
    </xf>
    <xf numFmtId="164" fontId="5" fillId="0" borderId="6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1 ДЗО ОРМХ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="80" zoomScaleNormal="80" workbookViewId="0" topLeftCell="A1">
      <selection activeCell="D216" sqref="D216"/>
    </sheetView>
  </sheetViews>
  <sheetFormatPr defaultColWidth="9.00390625" defaultRowHeight="12.75"/>
  <cols>
    <col min="1" max="1" width="5.75390625" style="1" bestFit="1" customWidth="1"/>
    <col min="2" max="2" width="34.125" style="2" customWidth="1"/>
    <col min="3" max="3" width="18.25390625" style="2" customWidth="1"/>
    <col min="4" max="4" width="35.25390625" style="2" customWidth="1"/>
    <col min="5" max="5" width="13.625" style="3" hidden="1" customWidth="1"/>
    <col min="6" max="6" width="14.125" style="3" hidden="1" customWidth="1"/>
    <col min="7" max="7" width="13.625" style="3" hidden="1" customWidth="1"/>
    <col min="8" max="8" width="15.25390625" style="3" hidden="1" customWidth="1"/>
    <col min="9" max="10" width="16.75390625" style="41" hidden="1" customWidth="1"/>
    <col min="11" max="11" width="14.125" style="41" customWidth="1"/>
    <col min="12" max="12" width="13.625" style="41" customWidth="1"/>
    <col min="13" max="13" width="15.25390625" style="41" customWidth="1"/>
    <col min="14" max="16384" width="9.125" style="3" customWidth="1"/>
  </cols>
  <sheetData>
    <row r="1" spans="2:13" ht="15.75">
      <c r="B1" s="22"/>
      <c r="M1" s="19" t="s">
        <v>68</v>
      </c>
    </row>
    <row r="2" ht="15.75">
      <c r="M2" s="18" t="s">
        <v>22</v>
      </c>
    </row>
    <row r="3" ht="15.75">
      <c r="M3" s="20" t="s">
        <v>134</v>
      </c>
    </row>
    <row r="4" ht="15.75">
      <c r="D4" s="5"/>
    </row>
    <row r="5" spans="1:13" ht="15.75" customHeight="1">
      <c r="A5" s="59" t="s">
        <v>89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5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8" ht="15.75">
      <c r="A7" s="6"/>
      <c r="B7" s="39"/>
      <c r="C7" s="39"/>
      <c r="D7" s="39"/>
      <c r="E7" s="39"/>
      <c r="F7" s="39"/>
      <c r="G7" s="39"/>
      <c r="H7" s="24"/>
    </row>
    <row r="8" spans="1:13" ht="15.75">
      <c r="A8" s="6"/>
      <c r="B8" s="39"/>
      <c r="C8" s="39"/>
      <c r="D8" s="39"/>
      <c r="E8" s="39"/>
      <c r="F8" s="39"/>
      <c r="G8" s="39"/>
      <c r="H8" s="7" t="s">
        <v>28</v>
      </c>
      <c r="M8" s="7" t="s">
        <v>28</v>
      </c>
    </row>
    <row r="9" spans="1:13" ht="15.75">
      <c r="A9" s="60" t="s">
        <v>0</v>
      </c>
      <c r="B9" s="60" t="s">
        <v>1</v>
      </c>
      <c r="C9" s="60" t="s">
        <v>2</v>
      </c>
      <c r="D9" s="60" t="s">
        <v>3</v>
      </c>
      <c r="E9" s="67" t="s">
        <v>97</v>
      </c>
      <c r="F9" s="67"/>
      <c r="G9" s="67"/>
      <c r="H9" s="60" t="s">
        <v>69</v>
      </c>
      <c r="I9" s="63" t="s">
        <v>95</v>
      </c>
      <c r="J9" s="63" t="s">
        <v>96</v>
      </c>
      <c r="K9" s="65" t="s">
        <v>70</v>
      </c>
      <c r="L9" s="65"/>
      <c r="M9" s="63" t="s">
        <v>69</v>
      </c>
    </row>
    <row r="10" spans="1:13" s="4" customFormat="1" ht="59.25" customHeight="1">
      <c r="A10" s="61"/>
      <c r="B10" s="62"/>
      <c r="C10" s="62"/>
      <c r="D10" s="62"/>
      <c r="E10" s="25" t="s">
        <v>70</v>
      </c>
      <c r="F10" s="25" t="s">
        <v>93</v>
      </c>
      <c r="G10" s="8" t="s">
        <v>94</v>
      </c>
      <c r="H10" s="62"/>
      <c r="I10" s="64"/>
      <c r="J10" s="64"/>
      <c r="K10" s="13" t="s">
        <v>93</v>
      </c>
      <c r="L10" s="13" t="s">
        <v>94</v>
      </c>
      <c r="M10" s="66"/>
    </row>
    <row r="11" spans="1:13" ht="15.75">
      <c r="A11" s="9"/>
      <c r="B11" s="47" t="s">
        <v>8</v>
      </c>
      <c r="C11" s="47"/>
      <c r="D11" s="48"/>
      <c r="E11" s="12">
        <f>E14+E17+E20+E23+E26</f>
        <v>144000</v>
      </c>
      <c r="F11" s="13">
        <f>F14+F20+F23+F26</f>
        <v>4000</v>
      </c>
      <c r="G11" s="12">
        <f>G14+G17+G20+G23+G26</f>
        <v>148000</v>
      </c>
      <c r="H11" s="12">
        <f>H14+H17+H20+H23+H26</f>
        <v>550000</v>
      </c>
      <c r="I11" s="12">
        <v>0</v>
      </c>
      <c r="J11" s="12">
        <v>0</v>
      </c>
      <c r="K11" s="12">
        <f>I11+F11</f>
        <v>4000</v>
      </c>
      <c r="L11" s="12">
        <f>I11+G11</f>
        <v>148000</v>
      </c>
      <c r="M11" s="12">
        <f>J11+H11</f>
        <v>550000</v>
      </c>
    </row>
    <row r="12" spans="1:13" ht="15.75">
      <c r="A12" s="9"/>
      <c r="B12" s="17" t="s">
        <v>88</v>
      </c>
      <c r="C12" s="17"/>
      <c r="D12" s="15"/>
      <c r="E12" s="12"/>
      <c r="F12" s="13"/>
      <c r="G12" s="12"/>
      <c r="H12" s="12"/>
      <c r="I12" s="12"/>
      <c r="J12" s="12"/>
      <c r="K12" s="12"/>
      <c r="L12" s="12"/>
      <c r="M12" s="12"/>
    </row>
    <row r="13" spans="1:13" ht="15.75">
      <c r="A13" s="9"/>
      <c r="B13" s="23" t="s">
        <v>85</v>
      </c>
      <c r="C13" s="17"/>
      <c r="D13" s="15"/>
      <c r="E13" s="12">
        <f>E16+E19+E22+E25+E28</f>
        <v>144000</v>
      </c>
      <c r="F13" s="13">
        <f>F16+F22+F25+F28</f>
        <v>4000</v>
      </c>
      <c r="G13" s="12">
        <f>G16+G19+G22+G25+G28</f>
        <v>148000</v>
      </c>
      <c r="H13" s="12">
        <f>H16+H19+H22+H25+H28</f>
        <v>550000</v>
      </c>
      <c r="I13" s="12">
        <v>0</v>
      </c>
      <c r="J13" s="12">
        <v>0</v>
      </c>
      <c r="K13" s="12">
        <f>I13+F13</f>
        <v>4000</v>
      </c>
      <c r="L13" s="12">
        <f>I13+G13</f>
        <v>148000</v>
      </c>
      <c r="M13" s="12">
        <f>J13+H13</f>
        <v>550000</v>
      </c>
    </row>
    <row r="14" spans="1:13" ht="63" hidden="1">
      <c r="A14" s="9">
        <v>1</v>
      </c>
      <c r="B14" s="23" t="s">
        <v>30</v>
      </c>
      <c r="C14" s="23" t="s">
        <v>19</v>
      </c>
      <c r="D14" s="14" t="s">
        <v>9</v>
      </c>
      <c r="E14" s="12">
        <v>0</v>
      </c>
      <c r="F14" s="13">
        <v>0</v>
      </c>
      <c r="G14" s="12">
        <f>E14+F14</f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5.75" hidden="1">
      <c r="A15" s="9"/>
      <c r="B15" s="17" t="s">
        <v>88</v>
      </c>
      <c r="C15" s="23"/>
      <c r="D15" s="14"/>
      <c r="E15" s="12"/>
      <c r="F15" s="13"/>
      <c r="G15" s="12"/>
      <c r="H15" s="12"/>
      <c r="I15" s="12"/>
      <c r="J15" s="12"/>
      <c r="K15" s="12"/>
      <c r="L15" s="12"/>
      <c r="M15" s="12"/>
    </row>
    <row r="16" spans="1:13" ht="15.75" hidden="1">
      <c r="A16" s="9"/>
      <c r="B16" s="23" t="s">
        <v>85</v>
      </c>
      <c r="C16" s="23"/>
      <c r="D16" s="14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47.25">
      <c r="A17" s="9" t="s">
        <v>98</v>
      </c>
      <c r="B17" s="23" t="s">
        <v>47</v>
      </c>
      <c r="C17" s="23" t="s">
        <v>19</v>
      </c>
      <c r="D17" s="14" t="s">
        <v>10</v>
      </c>
      <c r="E17" s="12">
        <v>144000</v>
      </c>
      <c r="F17" s="13">
        <v>0</v>
      </c>
      <c r="G17" s="12">
        <f>E17+F17</f>
        <v>144000</v>
      </c>
      <c r="H17" s="12">
        <v>400000</v>
      </c>
      <c r="I17" s="12">
        <v>0</v>
      </c>
      <c r="J17" s="12">
        <v>0</v>
      </c>
      <c r="K17" s="12">
        <f>I17+F17</f>
        <v>0</v>
      </c>
      <c r="L17" s="12">
        <f>J17+G17</f>
        <v>144000</v>
      </c>
      <c r="M17" s="12">
        <f>K17+H17</f>
        <v>400000</v>
      </c>
    </row>
    <row r="18" spans="1:13" ht="15.75">
      <c r="A18" s="9"/>
      <c r="B18" s="17" t="s">
        <v>88</v>
      </c>
      <c r="C18" s="23"/>
      <c r="D18" s="14"/>
      <c r="E18" s="12"/>
      <c r="F18" s="13"/>
      <c r="G18" s="12"/>
      <c r="H18" s="12"/>
      <c r="I18" s="12"/>
      <c r="J18" s="12"/>
      <c r="K18" s="12"/>
      <c r="L18" s="12"/>
      <c r="M18" s="12"/>
    </row>
    <row r="19" spans="1:13" ht="15.75">
      <c r="A19" s="9"/>
      <c r="B19" s="23" t="s">
        <v>85</v>
      </c>
      <c r="C19" s="23"/>
      <c r="D19" s="14"/>
      <c r="E19" s="12">
        <v>144000</v>
      </c>
      <c r="F19" s="13">
        <v>0</v>
      </c>
      <c r="G19" s="12">
        <f>E19+F19</f>
        <v>144000</v>
      </c>
      <c r="H19" s="12">
        <v>400000</v>
      </c>
      <c r="I19" s="12">
        <v>0</v>
      </c>
      <c r="J19" s="12">
        <v>0</v>
      </c>
      <c r="K19" s="12">
        <v>0</v>
      </c>
      <c r="L19" s="12">
        <f>J19+G19</f>
        <v>144000</v>
      </c>
      <c r="M19" s="12">
        <f>K19+H19</f>
        <v>400000</v>
      </c>
    </row>
    <row r="20" spans="1:13" ht="47.25">
      <c r="A20" s="9" t="s">
        <v>99</v>
      </c>
      <c r="B20" s="23" t="s">
        <v>137</v>
      </c>
      <c r="C20" s="23" t="s">
        <v>19</v>
      </c>
      <c r="D20" s="14" t="s">
        <v>74</v>
      </c>
      <c r="E20" s="12">
        <v>0</v>
      </c>
      <c r="F20" s="13">
        <v>0</v>
      </c>
      <c r="G20" s="12">
        <f>E20+F20</f>
        <v>0</v>
      </c>
      <c r="H20" s="12">
        <v>140000</v>
      </c>
      <c r="I20" s="12">
        <v>0</v>
      </c>
      <c r="J20" s="12">
        <v>0</v>
      </c>
      <c r="K20" s="12">
        <f>I20+F20</f>
        <v>0</v>
      </c>
      <c r="L20" s="12">
        <f>J20+G20</f>
        <v>0</v>
      </c>
      <c r="M20" s="12">
        <f>K20+H20</f>
        <v>140000</v>
      </c>
    </row>
    <row r="21" spans="1:13" ht="15.75">
      <c r="A21" s="9"/>
      <c r="B21" s="17" t="s">
        <v>88</v>
      </c>
      <c r="C21" s="23"/>
      <c r="D21" s="14"/>
      <c r="E21" s="12"/>
      <c r="F21" s="13"/>
      <c r="G21" s="12"/>
      <c r="H21" s="12"/>
      <c r="I21" s="12"/>
      <c r="J21" s="12"/>
      <c r="K21" s="12"/>
      <c r="L21" s="12"/>
      <c r="M21" s="12"/>
    </row>
    <row r="22" spans="1:13" ht="15.75">
      <c r="A22" s="9"/>
      <c r="B22" s="23" t="s">
        <v>85</v>
      </c>
      <c r="C22" s="23"/>
      <c r="D22" s="14"/>
      <c r="E22" s="12">
        <v>0</v>
      </c>
      <c r="F22" s="13">
        <v>0</v>
      </c>
      <c r="G22" s="12">
        <f>E22+F22</f>
        <v>0</v>
      </c>
      <c r="H22" s="12">
        <v>140000</v>
      </c>
      <c r="I22" s="12">
        <v>0</v>
      </c>
      <c r="J22" s="12">
        <v>0</v>
      </c>
      <c r="K22" s="12">
        <v>0</v>
      </c>
      <c r="L22" s="12">
        <v>0</v>
      </c>
      <c r="M22" s="12">
        <f>K22+H22</f>
        <v>140000</v>
      </c>
    </row>
    <row r="23" spans="1:13" ht="47.25">
      <c r="A23" s="9" t="s">
        <v>100</v>
      </c>
      <c r="B23" s="23" t="s">
        <v>133</v>
      </c>
      <c r="C23" s="23" t="s">
        <v>19</v>
      </c>
      <c r="D23" s="14" t="s">
        <v>75</v>
      </c>
      <c r="E23" s="12">
        <v>0</v>
      </c>
      <c r="F23" s="13">
        <v>4000</v>
      </c>
      <c r="G23" s="12">
        <f>E23+F23</f>
        <v>4000</v>
      </c>
      <c r="H23" s="12">
        <v>0</v>
      </c>
      <c r="I23" s="12">
        <v>0</v>
      </c>
      <c r="J23" s="12">
        <v>0</v>
      </c>
      <c r="K23" s="12">
        <f>I23+F23</f>
        <v>4000</v>
      </c>
      <c r="L23" s="12">
        <f>J23+G23</f>
        <v>4000</v>
      </c>
      <c r="M23" s="12">
        <f>J23+H23</f>
        <v>0</v>
      </c>
    </row>
    <row r="24" spans="1:13" ht="15.75">
      <c r="A24" s="9"/>
      <c r="B24" s="17" t="s">
        <v>88</v>
      </c>
      <c r="C24" s="23"/>
      <c r="D24" s="14"/>
      <c r="E24" s="12"/>
      <c r="F24" s="13"/>
      <c r="G24" s="12"/>
      <c r="H24" s="12"/>
      <c r="I24" s="12"/>
      <c r="J24" s="12"/>
      <c r="K24" s="12"/>
      <c r="L24" s="12"/>
      <c r="M24" s="12"/>
    </row>
    <row r="25" spans="1:13" ht="15.75">
      <c r="A25" s="9"/>
      <c r="B25" s="23" t="s">
        <v>85</v>
      </c>
      <c r="C25" s="23"/>
      <c r="D25" s="14"/>
      <c r="E25" s="12">
        <v>0</v>
      </c>
      <c r="F25" s="13">
        <v>4000</v>
      </c>
      <c r="G25" s="12">
        <f>E25+F25</f>
        <v>4000</v>
      </c>
      <c r="H25" s="12">
        <v>0</v>
      </c>
      <c r="I25" s="12">
        <v>0</v>
      </c>
      <c r="J25" s="12">
        <v>0</v>
      </c>
      <c r="K25" s="12">
        <f>I25+F25</f>
        <v>4000</v>
      </c>
      <c r="L25" s="12">
        <f>J25+G25</f>
        <v>4000</v>
      </c>
      <c r="M25" s="12">
        <v>0</v>
      </c>
    </row>
    <row r="26" spans="1:13" ht="63">
      <c r="A26" s="9" t="s">
        <v>101</v>
      </c>
      <c r="B26" s="23" t="s">
        <v>138</v>
      </c>
      <c r="C26" s="23" t="s">
        <v>19</v>
      </c>
      <c r="D26" s="14" t="s">
        <v>76</v>
      </c>
      <c r="E26" s="12">
        <v>0</v>
      </c>
      <c r="F26" s="13">
        <v>0</v>
      </c>
      <c r="G26" s="12">
        <f>E26+F26</f>
        <v>0</v>
      </c>
      <c r="H26" s="12">
        <v>10000</v>
      </c>
      <c r="I26" s="12">
        <v>0</v>
      </c>
      <c r="J26" s="12">
        <v>0</v>
      </c>
      <c r="K26" s="12">
        <f>I26+F26</f>
        <v>0</v>
      </c>
      <c r="L26" s="12">
        <f>J26+G26</f>
        <v>0</v>
      </c>
      <c r="M26" s="12">
        <f>K26+H26</f>
        <v>10000</v>
      </c>
    </row>
    <row r="27" spans="1:13" ht="15.75">
      <c r="A27" s="9"/>
      <c r="B27" s="17" t="s">
        <v>88</v>
      </c>
      <c r="C27" s="23"/>
      <c r="D27" s="14"/>
      <c r="E27" s="12"/>
      <c r="F27" s="13"/>
      <c r="G27" s="12"/>
      <c r="H27" s="12"/>
      <c r="I27" s="12"/>
      <c r="J27" s="12"/>
      <c r="K27" s="12"/>
      <c r="L27" s="12"/>
      <c r="M27" s="12"/>
    </row>
    <row r="28" spans="1:13" ht="15.75">
      <c r="A28" s="9"/>
      <c r="B28" s="23" t="s">
        <v>85</v>
      </c>
      <c r="C28" s="23"/>
      <c r="D28" s="14"/>
      <c r="E28" s="12">
        <v>0</v>
      </c>
      <c r="F28" s="13">
        <v>0</v>
      </c>
      <c r="G28" s="12">
        <f>E28+F28</f>
        <v>0</v>
      </c>
      <c r="H28" s="12">
        <v>10000</v>
      </c>
      <c r="I28" s="12">
        <v>0</v>
      </c>
      <c r="J28" s="12">
        <v>0</v>
      </c>
      <c r="K28" s="12">
        <v>0</v>
      </c>
      <c r="L28" s="12">
        <v>0</v>
      </c>
      <c r="M28" s="12">
        <f>K28+H28</f>
        <v>10000</v>
      </c>
    </row>
    <row r="29" spans="1:13" ht="15.75">
      <c r="A29" s="9"/>
      <c r="B29" s="47" t="s">
        <v>11</v>
      </c>
      <c r="C29" s="47"/>
      <c r="D29" s="48"/>
      <c r="E29" s="12">
        <f>E32+E35+E38+E39+E42+E45+E48+E51+E54</f>
        <v>230000</v>
      </c>
      <c r="F29" s="13">
        <f>F32+F35+F38+F39+F42+F45+F48+F51+F54</f>
        <v>-40000</v>
      </c>
      <c r="G29" s="12">
        <f>E29+F29</f>
        <v>190000</v>
      </c>
      <c r="H29" s="12">
        <f>H32+H35+H38+H39+H42+H45+H48+H51+H54</f>
        <v>10848.2</v>
      </c>
      <c r="I29" s="12">
        <v>0</v>
      </c>
      <c r="J29" s="12">
        <v>0</v>
      </c>
      <c r="K29" s="12">
        <f>I29+F29</f>
        <v>-40000</v>
      </c>
      <c r="L29" s="12">
        <f>I29+G29</f>
        <v>190000</v>
      </c>
      <c r="M29" s="12">
        <f>J29+H29</f>
        <v>10848.2</v>
      </c>
    </row>
    <row r="30" spans="1:13" ht="15.75">
      <c r="A30" s="9"/>
      <c r="B30" s="17" t="s">
        <v>88</v>
      </c>
      <c r="C30" s="23"/>
      <c r="D30" s="14"/>
      <c r="E30" s="12"/>
      <c r="F30" s="13"/>
      <c r="G30" s="12"/>
      <c r="H30" s="12"/>
      <c r="I30" s="12"/>
      <c r="J30" s="12"/>
      <c r="K30" s="12"/>
      <c r="L30" s="12"/>
      <c r="M30" s="12"/>
    </row>
    <row r="31" spans="1:13" ht="15.75">
      <c r="A31" s="9"/>
      <c r="B31" s="23" t="s">
        <v>85</v>
      </c>
      <c r="C31" s="17"/>
      <c r="D31" s="15"/>
      <c r="E31" s="12">
        <f>E34+E37+E39+E41+E44+E47+E50+E53+E56</f>
        <v>230000</v>
      </c>
      <c r="F31" s="13">
        <f>F34+F37+F39+F41+F44+F47+F50+F53+F56</f>
        <v>-40000</v>
      </c>
      <c r="G31" s="12">
        <f>E31+F31</f>
        <v>190000</v>
      </c>
      <c r="H31" s="12">
        <f>H34+H37+H39+H41+H44+H47+H50+H53+H56</f>
        <v>10848.2</v>
      </c>
      <c r="I31" s="12">
        <v>0</v>
      </c>
      <c r="J31" s="12">
        <v>0</v>
      </c>
      <c r="K31" s="12">
        <f>I31+F31</f>
        <v>-40000</v>
      </c>
      <c r="L31" s="12">
        <f>I31+G31</f>
        <v>190000</v>
      </c>
      <c r="M31" s="12">
        <f>J31+H31</f>
        <v>10848.2</v>
      </c>
    </row>
    <row r="32" spans="1:13" ht="31.5" hidden="1">
      <c r="A32" s="9">
        <v>6</v>
      </c>
      <c r="B32" s="23" t="s">
        <v>12</v>
      </c>
      <c r="C32" s="23" t="s">
        <v>20</v>
      </c>
      <c r="D32" s="14" t="s">
        <v>13</v>
      </c>
      <c r="E32" s="12">
        <v>0</v>
      </c>
      <c r="F32" s="13">
        <v>0</v>
      </c>
      <c r="G32" s="12">
        <f>E32+F32</f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ht="15.75" hidden="1">
      <c r="A33" s="9"/>
      <c r="B33" s="17" t="s">
        <v>88</v>
      </c>
      <c r="C33" s="23"/>
      <c r="D33" s="14"/>
      <c r="E33" s="12"/>
      <c r="F33" s="13"/>
      <c r="G33" s="12"/>
      <c r="H33" s="12"/>
      <c r="I33" s="12"/>
      <c r="J33" s="12"/>
      <c r="K33" s="12"/>
      <c r="L33" s="12"/>
      <c r="M33" s="12"/>
    </row>
    <row r="34" spans="1:13" ht="15.75" hidden="1">
      <c r="A34" s="9"/>
      <c r="B34" s="23" t="s">
        <v>85</v>
      </c>
      <c r="C34" s="23"/>
      <c r="D34" s="14"/>
      <c r="E34" s="12">
        <v>0</v>
      </c>
      <c r="F34" s="13">
        <v>0</v>
      </c>
      <c r="G34" s="12">
        <f>E34+F34</f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ht="31.5">
      <c r="A35" s="9" t="s">
        <v>102</v>
      </c>
      <c r="B35" s="23" t="s">
        <v>35</v>
      </c>
      <c r="C35" s="23" t="s">
        <v>20</v>
      </c>
      <c r="D35" s="14" t="s">
        <v>13</v>
      </c>
      <c r="E35" s="12">
        <v>100000</v>
      </c>
      <c r="F35" s="13">
        <v>-100000</v>
      </c>
      <c r="G35" s="12">
        <f>E35+F35</f>
        <v>0</v>
      </c>
      <c r="H35" s="12">
        <v>0</v>
      </c>
      <c r="I35" s="12">
        <v>0</v>
      </c>
      <c r="J35" s="12">
        <v>0</v>
      </c>
      <c r="K35" s="12">
        <f>I35+F35</f>
        <v>-100000</v>
      </c>
      <c r="L35" s="12">
        <f>I35+G35</f>
        <v>0</v>
      </c>
      <c r="M35" s="12">
        <v>0</v>
      </c>
    </row>
    <row r="36" spans="1:13" ht="15.75">
      <c r="A36" s="35"/>
      <c r="B36" s="17" t="s">
        <v>88</v>
      </c>
      <c r="C36" s="23"/>
      <c r="D36" s="14"/>
      <c r="E36" s="12"/>
      <c r="F36" s="13"/>
      <c r="G36" s="12"/>
      <c r="H36" s="12"/>
      <c r="I36" s="12"/>
      <c r="J36" s="12"/>
      <c r="K36" s="12"/>
      <c r="L36" s="12"/>
      <c r="M36" s="12"/>
    </row>
    <row r="37" spans="1:13" ht="15.75">
      <c r="A37" s="35"/>
      <c r="B37" s="23" t="s">
        <v>85</v>
      </c>
      <c r="C37" s="23"/>
      <c r="D37" s="14"/>
      <c r="E37" s="12">
        <v>100000</v>
      </c>
      <c r="F37" s="13">
        <v>-100000</v>
      </c>
      <c r="G37" s="12">
        <f>E37+F37</f>
        <v>0</v>
      </c>
      <c r="H37" s="12">
        <v>0</v>
      </c>
      <c r="I37" s="12">
        <v>0</v>
      </c>
      <c r="J37" s="12">
        <v>0</v>
      </c>
      <c r="K37" s="12">
        <f>I37+F37</f>
        <v>-100000</v>
      </c>
      <c r="L37" s="12">
        <v>0</v>
      </c>
      <c r="M37" s="12">
        <v>0</v>
      </c>
    </row>
    <row r="38" spans="1:13" ht="31.5">
      <c r="A38" s="57" t="s">
        <v>103</v>
      </c>
      <c r="B38" s="58" t="s">
        <v>139</v>
      </c>
      <c r="C38" s="23" t="s">
        <v>20</v>
      </c>
      <c r="D38" s="14" t="s">
        <v>13</v>
      </c>
      <c r="E38" s="12">
        <v>130000</v>
      </c>
      <c r="F38" s="13">
        <v>60000</v>
      </c>
      <c r="G38" s="12">
        <f>E38+F38</f>
        <v>190000</v>
      </c>
      <c r="H38" s="12">
        <v>0</v>
      </c>
      <c r="I38" s="12">
        <v>0</v>
      </c>
      <c r="J38" s="12">
        <v>0</v>
      </c>
      <c r="K38" s="12">
        <f>I38+F38</f>
        <v>60000</v>
      </c>
      <c r="L38" s="12">
        <f>I38+G38</f>
        <v>190000</v>
      </c>
      <c r="M38" s="12">
        <v>0</v>
      </c>
    </row>
    <row r="39" spans="1:13" ht="47.25" hidden="1">
      <c r="A39" s="57"/>
      <c r="B39" s="45"/>
      <c r="C39" s="23" t="s">
        <v>78</v>
      </c>
      <c r="D39" s="14" t="s">
        <v>13</v>
      </c>
      <c r="E39" s="12">
        <v>0</v>
      </c>
      <c r="F39" s="13">
        <v>0</v>
      </c>
      <c r="G39" s="12">
        <f>E39+F39</f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</row>
    <row r="40" spans="1:13" ht="15.75">
      <c r="A40" s="9"/>
      <c r="B40" s="17" t="s">
        <v>88</v>
      </c>
      <c r="C40" s="23"/>
      <c r="D40" s="14"/>
      <c r="E40" s="12"/>
      <c r="F40" s="13"/>
      <c r="G40" s="12"/>
      <c r="H40" s="12"/>
      <c r="I40" s="12"/>
      <c r="J40" s="12"/>
      <c r="K40" s="12"/>
      <c r="L40" s="12"/>
      <c r="M40" s="12"/>
    </row>
    <row r="41" spans="1:13" ht="15.75">
      <c r="A41" s="9"/>
      <c r="B41" s="23" t="s">
        <v>85</v>
      </c>
      <c r="C41" s="23"/>
      <c r="D41" s="14"/>
      <c r="E41" s="12">
        <v>130000</v>
      </c>
      <c r="F41" s="13">
        <v>60000</v>
      </c>
      <c r="G41" s="12">
        <f>E41+F41</f>
        <v>190000</v>
      </c>
      <c r="H41" s="12">
        <v>0</v>
      </c>
      <c r="I41" s="12">
        <v>0</v>
      </c>
      <c r="J41" s="12">
        <v>0</v>
      </c>
      <c r="K41" s="12">
        <f>I41+F41</f>
        <v>60000</v>
      </c>
      <c r="L41" s="12">
        <f>I41+G41</f>
        <v>190000</v>
      </c>
      <c r="M41" s="12">
        <f>J41+H41</f>
        <v>0</v>
      </c>
    </row>
    <row r="42" spans="1:13" ht="31.5">
      <c r="A42" s="9" t="s">
        <v>104</v>
      </c>
      <c r="B42" s="23" t="s">
        <v>77</v>
      </c>
      <c r="C42" s="23" t="s">
        <v>20</v>
      </c>
      <c r="D42" s="14" t="s">
        <v>13</v>
      </c>
      <c r="E42" s="12">
        <v>0</v>
      </c>
      <c r="F42" s="13">
        <v>0</v>
      </c>
      <c r="G42" s="12">
        <f>E42+F42</f>
        <v>0</v>
      </c>
      <c r="H42" s="12">
        <v>2000</v>
      </c>
      <c r="I42" s="12">
        <v>0</v>
      </c>
      <c r="J42" s="12">
        <v>0</v>
      </c>
      <c r="K42" s="12">
        <f>I42+F42</f>
        <v>0</v>
      </c>
      <c r="L42" s="12">
        <f>I42+G42</f>
        <v>0</v>
      </c>
      <c r="M42" s="12">
        <f>J42+H42</f>
        <v>2000</v>
      </c>
    </row>
    <row r="43" spans="1:13" ht="15.75">
      <c r="A43" s="9"/>
      <c r="B43" s="17" t="s">
        <v>88</v>
      </c>
      <c r="C43" s="23"/>
      <c r="D43" s="14"/>
      <c r="E43" s="12"/>
      <c r="F43" s="13"/>
      <c r="G43" s="12"/>
      <c r="H43" s="12"/>
      <c r="I43" s="12"/>
      <c r="J43" s="12"/>
      <c r="K43" s="12"/>
      <c r="L43" s="12"/>
      <c r="M43" s="12"/>
    </row>
    <row r="44" spans="1:13" ht="15.75">
      <c r="A44" s="9"/>
      <c r="B44" s="23" t="s">
        <v>85</v>
      </c>
      <c r="C44" s="23"/>
      <c r="D44" s="14"/>
      <c r="E44" s="12">
        <v>0</v>
      </c>
      <c r="F44" s="13">
        <v>0</v>
      </c>
      <c r="G44" s="12">
        <f>E44+F44</f>
        <v>0</v>
      </c>
      <c r="H44" s="12">
        <v>2000</v>
      </c>
      <c r="I44" s="12">
        <v>0</v>
      </c>
      <c r="J44" s="12">
        <v>0</v>
      </c>
      <c r="K44" s="12">
        <v>0</v>
      </c>
      <c r="L44" s="12">
        <v>0</v>
      </c>
      <c r="M44" s="12">
        <f>J44+H44</f>
        <v>2000</v>
      </c>
    </row>
    <row r="45" spans="1:13" ht="31.5">
      <c r="A45" s="9" t="s">
        <v>105</v>
      </c>
      <c r="B45" s="27" t="s">
        <v>80</v>
      </c>
      <c r="C45" s="23" t="s">
        <v>20</v>
      </c>
      <c r="D45" s="23" t="s">
        <v>13</v>
      </c>
      <c r="E45" s="12">
        <v>0</v>
      </c>
      <c r="F45" s="13">
        <v>0</v>
      </c>
      <c r="G45" s="12">
        <f>E45+F45</f>
        <v>0</v>
      </c>
      <c r="H45" s="12">
        <v>2000</v>
      </c>
      <c r="I45" s="12">
        <v>0</v>
      </c>
      <c r="J45" s="12">
        <v>0</v>
      </c>
      <c r="K45" s="12">
        <f>I45+F45</f>
        <v>0</v>
      </c>
      <c r="L45" s="12">
        <f>I45+G45</f>
        <v>0</v>
      </c>
      <c r="M45" s="12">
        <f>J45+H45</f>
        <v>2000</v>
      </c>
    </row>
    <row r="46" spans="1:13" ht="15.75">
      <c r="A46" s="9"/>
      <c r="B46" s="17" t="s">
        <v>88</v>
      </c>
      <c r="C46" s="23"/>
      <c r="D46" s="23"/>
      <c r="E46" s="12"/>
      <c r="F46" s="13"/>
      <c r="G46" s="12"/>
      <c r="H46" s="12"/>
      <c r="I46" s="12"/>
      <c r="J46" s="12"/>
      <c r="K46" s="12"/>
      <c r="L46" s="12"/>
      <c r="M46" s="12"/>
    </row>
    <row r="47" spans="1:13" ht="15.75">
      <c r="A47" s="9"/>
      <c r="B47" s="23" t="s">
        <v>85</v>
      </c>
      <c r="C47" s="23"/>
      <c r="D47" s="23"/>
      <c r="E47" s="12">
        <v>0</v>
      </c>
      <c r="F47" s="13">
        <v>0</v>
      </c>
      <c r="G47" s="12">
        <f>E47+F47</f>
        <v>0</v>
      </c>
      <c r="H47" s="12">
        <v>2000</v>
      </c>
      <c r="I47" s="12">
        <v>0</v>
      </c>
      <c r="J47" s="12">
        <v>0</v>
      </c>
      <c r="K47" s="12">
        <v>0</v>
      </c>
      <c r="L47" s="12">
        <v>0</v>
      </c>
      <c r="M47" s="12">
        <f>J47+H47</f>
        <v>2000</v>
      </c>
    </row>
    <row r="48" spans="1:13" ht="31.5">
      <c r="A48" s="9" t="s">
        <v>106</v>
      </c>
      <c r="B48" s="27" t="s">
        <v>143</v>
      </c>
      <c r="C48" s="23" t="s">
        <v>20</v>
      </c>
      <c r="D48" s="23" t="s">
        <v>13</v>
      </c>
      <c r="E48" s="12">
        <v>0</v>
      </c>
      <c r="F48" s="13">
        <v>0</v>
      </c>
      <c r="G48" s="12">
        <f>E48+F48</f>
        <v>0</v>
      </c>
      <c r="H48" s="12">
        <v>2848.2</v>
      </c>
      <c r="I48" s="12">
        <v>0</v>
      </c>
      <c r="J48" s="12">
        <v>0</v>
      </c>
      <c r="K48" s="12">
        <f>I48+F48</f>
        <v>0</v>
      </c>
      <c r="L48" s="12">
        <f>I48+G48</f>
        <v>0</v>
      </c>
      <c r="M48" s="12">
        <f>J48+H48</f>
        <v>2848.2</v>
      </c>
    </row>
    <row r="49" spans="1:13" ht="15.75">
      <c r="A49" s="9"/>
      <c r="B49" s="17" t="s">
        <v>88</v>
      </c>
      <c r="C49" s="23"/>
      <c r="D49" s="23"/>
      <c r="E49" s="12"/>
      <c r="F49" s="13"/>
      <c r="G49" s="12"/>
      <c r="H49" s="12"/>
      <c r="I49" s="12"/>
      <c r="J49" s="12"/>
      <c r="K49" s="12"/>
      <c r="L49" s="12"/>
      <c r="M49" s="12"/>
    </row>
    <row r="50" spans="1:13" ht="15.75">
      <c r="A50" s="9"/>
      <c r="B50" s="23" t="s">
        <v>85</v>
      </c>
      <c r="C50" s="23"/>
      <c r="D50" s="23"/>
      <c r="E50" s="12">
        <v>0</v>
      </c>
      <c r="F50" s="13">
        <v>0</v>
      </c>
      <c r="G50" s="12">
        <f>E50+F50</f>
        <v>0</v>
      </c>
      <c r="H50" s="12">
        <v>2848.2</v>
      </c>
      <c r="I50" s="12">
        <v>0</v>
      </c>
      <c r="J50" s="12">
        <v>0</v>
      </c>
      <c r="K50" s="12">
        <v>0</v>
      </c>
      <c r="L50" s="12">
        <v>0</v>
      </c>
      <c r="M50" s="12">
        <f>J50+H50</f>
        <v>2848.2</v>
      </c>
    </row>
    <row r="51" spans="1:13" ht="31.5">
      <c r="A51" s="9" t="s">
        <v>107</v>
      </c>
      <c r="B51" s="27" t="s">
        <v>79</v>
      </c>
      <c r="C51" s="23" t="s">
        <v>20</v>
      </c>
      <c r="D51" s="23" t="s">
        <v>13</v>
      </c>
      <c r="E51" s="12">
        <v>0</v>
      </c>
      <c r="F51" s="13">
        <v>0</v>
      </c>
      <c r="G51" s="12">
        <f>E51+F51</f>
        <v>0</v>
      </c>
      <c r="H51" s="12">
        <v>2000</v>
      </c>
      <c r="I51" s="12">
        <v>0</v>
      </c>
      <c r="J51" s="12">
        <v>0</v>
      </c>
      <c r="K51" s="12">
        <f>I51+F51</f>
        <v>0</v>
      </c>
      <c r="L51" s="12">
        <f>I51+G51</f>
        <v>0</v>
      </c>
      <c r="M51" s="12">
        <f>J51+H51</f>
        <v>2000</v>
      </c>
    </row>
    <row r="52" spans="1:13" ht="15.75">
      <c r="A52" s="9"/>
      <c r="B52" s="17" t="s">
        <v>88</v>
      </c>
      <c r="C52" s="23"/>
      <c r="D52" s="23"/>
      <c r="E52" s="12"/>
      <c r="F52" s="13"/>
      <c r="G52" s="12"/>
      <c r="H52" s="12"/>
      <c r="I52" s="12"/>
      <c r="J52" s="12"/>
      <c r="K52" s="12"/>
      <c r="L52" s="12"/>
      <c r="M52" s="12"/>
    </row>
    <row r="53" spans="1:13" ht="15.75">
      <c r="A53" s="9"/>
      <c r="B53" s="23" t="s">
        <v>85</v>
      </c>
      <c r="C53" s="23"/>
      <c r="D53" s="23"/>
      <c r="E53" s="12">
        <v>0</v>
      </c>
      <c r="F53" s="13">
        <v>0</v>
      </c>
      <c r="G53" s="12">
        <f>E53+F53</f>
        <v>0</v>
      </c>
      <c r="H53" s="12">
        <v>2000</v>
      </c>
      <c r="I53" s="12">
        <v>0</v>
      </c>
      <c r="J53" s="12">
        <v>0</v>
      </c>
      <c r="K53" s="12">
        <v>0</v>
      </c>
      <c r="L53" s="12">
        <v>0</v>
      </c>
      <c r="M53" s="12">
        <f>J53+H53</f>
        <v>2000</v>
      </c>
    </row>
    <row r="54" spans="1:13" ht="31.5">
      <c r="A54" s="9" t="s">
        <v>108</v>
      </c>
      <c r="B54" s="27" t="s">
        <v>81</v>
      </c>
      <c r="C54" s="23" t="s">
        <v>20</v>
      </c>
      <c r="D54" s="23" t="s">
        <v>13</v>
      </c>
      <c r="E54" s="12">
        <v>0</v>
      </c>
      <c r="F54" s="13">
        <v>0</v>
      </c>
      <c r="G54" s="12">
        <f>E54+F54</f>
        <v>0</v>
      </c>
      <c r="H54" s="12">
        <v>2000</v>
      </c>
      <c r="I54" s="12">
        <v>0</v>
      </c>
      <c r="J54" s="12">
        <v>0</v>
      </c>
      <c r="K54" s="12">
        <f>I54+F54</f>
        <v>0</v>
      </c>
      <c r="L54" s="12">
        <f>I54+G54</f>
        <v>0</v>
      </c>
      <c r="M54" s="12">
        <f>J54+H54</f>
        <v>2000</v>
      </c>
    </row>
    <row r="55" spans="1:13" ht="15.75">
      <c r="A55" s="9"/>
      <c r="B55" s="17" t="s">
        <v>88</v>
      </c>
      <c r="C55" s="23"/>
      <c r="D55" s="23"/>
      <c r="E55" s="12"/>
      <c r="F55" s="13"/>
      <c r="G55" s="12"/>
      <c r="H55" s="12"/>
      <c r="I55" s="12"/>
      <c r="J55" s="12"/>
      <c r="K55" s="12"/>
      <c r="L55" s="12"/>
      <c r="M55" s="12"/>
    </row>
    <row r="56" spans="1:13" ht="15.75">
      <c r="A56" s="9"/>
      <c r="B56" s="23" t="s">
        <v>85</v>
      </c>
      <c r="C56" s="23"/>
      <c r="D56" s="23"/>
      <c r="E56" s="12">
        <v>0</v>
      </c>
      <c r="F56" s="13">
        <v>0</v>
      </c>
      <c r="G56" s="12">
        <f>E56+F56</f>
        <v>0</v>
      </c>
      <c r="H56" s="12">
        <v>2000</v>
      </c>
      <c r="I56" s="12">
        <v>0</v>
      </c>
      <c r="J56" s="12">
        <v>0</v>
      </c>
      <c r="K56" s="12">
        <v>0</v>
      </c>
      <c r="L56" s="12">
        <v>0</v>
      </c>
      <c r="M56" s="12">
        <f>J56+H56</f>
        <v>2000</v>
      </c>
    </row>
    <row r="57" spans="1:13" ht="15.75">
      <c r="A57" s="9"/>
      <c r="B57" s="45" t="s">
        <v>14</v>
      </c>
      <c r="C57" s="45"/>
      <c r="D57" s="52"/>
      <c r="E57" s="12">
        <f>E60+E63+E66+E69+E72+E75+E78</f>
        <v>0</v>
      </c>
      <c r="F57" s="13">
        <f>F60+F63+F66+F69+F72+F75+F78</f>
        <v>329211.6</v>
      </c>
      <c r="G57" s="12">
        <f>E57+F57</f>
        <v>329211.6</v>
      </c>
      <c r="H57" s="12">
        <f>H60+H63+H66+H69+H72+H75+H78</f>
        <v>104160.8</v>
      </c>
      <c r="I57" s="12">
        <f>I60+I63+I66+I69+I75</f>
        <v>-169716.7</v>
      </c>
      <c r="J57" s="12">
        <f>J60+J63+J66+J69+J75</f>
        <v>-83075.3</v>
      </c>
      <c r="K57" s="12">
        <f>K60+K63+K66+K69+K72+K75+K78</f>
        <v>159494.9</v>
      </c>
      <c r="L57" s="12">
        <f>L60+L63+L66+L69+L72+L75+L78</f>
        <v>159494.9</v>
      </c>
      <c r="M57" s="12">
        <f>M60+M63+M66+M69+M72+M75+M78</f>
        <v>21085.5</v>
      </c>
    </row>
    <row r="58" spans="1:13" ht="15.75">
      <c r="A58" s="9"/>
      <c r="B58" s="17" t="s">
        <v>88</v>
      </c>
      <c r="C58" s="23"/>
      <c r="D58" s="29"/>
      <c r="E58" s="12"/>
      <c r="F58" s="13"/>
      <c r="G58" s="12"/>
      <c r="H58" s="12"/>
      <c r="I58" s="12"/>
      <c r="J58" s="12"/>
      <c r="K58" s="12"/>
      <c r="L58" s="12"/>
      <c r="M58" s="12"/>
    </row>
    <row r="59" spans="1:13" ht="15.75">
      <c r="A59" s="9"/>
      <c r="B59" s="23" t="s">
        <v>85</v>
      </c>
      <c r="C59" s="23"/>
      <c r="D59" s="29"/>
      <c r="E59" s="12">
        <f>E62+E65+E68+E71+E74+E77+E80</f>
        <v>0</v>
      </c>
      <c r="F59" s="13">
        <f>F62+F65+F68+F71+F74+F77+F80</f>
        <v>329211.6</v>
      </c>
      <c r="G59" s="12">
        <f>E59+F59</f>
        <v>329211.6</v>
      </c>
      <c r="H59" s="12">
        <f aca="true" t="shared" si="0" ref="H59:M59">H62+H65+H68+H71+H74+H77+H80</f>
        <v>104160.8</v>
      </c>
      <c r="I59" s="12">
        <f t="shared" si="0"/>
        <v>-169716.7</v>
      </c>
      <c r="J59" s="12">
        <f t="shared" si="0"/>
        <v>-83075.3</v>
      </c>
      <c r="K59" s="12">
        <f t="shared" si="0"/>
        <v>159494.9</v>
      </c>
      <c r="L59" s="12">
        <f t="shared" si="0"/>
        <v>159494.9</v>
      </c>
      <c r="M59" s="12">
        <f t="shared" si="0"/>
        <v>21085.5</v>
      </c>
    </row>
    <row r="60" spans="1:13" ht="94.5" hidden="1">
      <c r="A60" s="9">
        <v>14</v>
      </c>
      <c r="B60" s="27" t="s">
        <v>73</v>
      </c>
      <c r="C60" s="23" t="s">
        <v>15</v>
      </c>
      <c r="D60" s="14" t="s">
        <v>16</v>
      </c>
      <c r="E60" s="12">
        <v>0</v>
      </c>
      <c r="F60" s="12">
        <v>0</v>
      </c>
      <c r="G60" s="12">
        <f>E60+F60</f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</row>
    <row r="61" spans="1:13" ht="15.75" hidden="1">
      <c r="A61" s="9"/>
      <c r="B61" s="17" t="s">
        <v>88</v>
      </c>
      <c r="C61" s="23"/>
      <c r="D61" s="14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.75" hidden="1">
      <c r="A62" s="9"/>
      <c r="B62" s="23" t="s">
        <v>85</v>
      </c>
      <c r="C62" s="23"/>
      <c r="D62" s="14"/>
      <c r="E62" s="12">
        <v>0</v>
      </c>
      <c r="F62" s="12">
        <v>0</v>
      </c>
      <c r="G62" s="12">
        <f>E62+F62</f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</row>
    <row r="63" spans="1:13" ht="63" hidden="1">
      <c r="A63" s="9">
        <v>15</v>
      </c>
      <c r="B63" s="27" t="s">
        <v>63</v>
      </c>
      <c r="C63" s="27" t="s">
        <v>15</v>
      </c>
      <c r="D63" s="27" t="s">
        <v>64</v>
      </c>
      <c r="E63" s="12">
        <v>0</v>
      </c>
      <c r="F63" s="13">
        <v>0</v>
      </c>
      <c r="G63" s="12">
        <f>E63+F63</f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</row>
    <row r="64" spans="1:13" ht="15.75" hidden="1">
      <c r="A64" s="9"/>
      <c r="B64" s="17" t="s">
        <v>88</v>
      </c>
      <c r="C64" s="27"/>
      <c r="D64" s="27"/>
      <c r="E64" s="12"/>
      <c r="F64" s="13"/>
      <c r="G64" s="12"/>
      <c r="H64" s="12"/>
      <c r="I64" s="12"/>
      <c r="J64" s="12"/>
      <c r="K64" s="12"/>
      <c r="L64" s="12"/>
      <c r="M64" s="12"/>
    </row>
    <row r="65" spans="1:13" ht="15.75" hidden="1">
      <c r="A65" s="9"/>
      <c r="B65" s="23" t="s">
        <v>85</v>
      </c>
      <c r="C65" s="27"/>
      <c r="D65" s="27"/>
      <c r="E65" s="12">
        <v>0</v>
      </c>
      <c r="F65" s="13">
        <v>0</v>
      </c>
      <c r="G65" s="12">
        <f>E65+F65</f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</row>
    <row r="66" spans="1:13" ht="126" hidden="1">
      <c r="A66" s="9">
        <v>16</v>
      </c>
      <c r="B66" s="27" t="s">
        <v>65</v>
      </c>
      <c r="C66" s="27" t="s">
        <v>15</v>
      </c>
      <c r="D66" s="27" t="s">
        <v>66</v>
      </c>
      <c r="E66" s="12">
        <v>0</v>
      </c>
      <c r="F66" s="13">
        <v>0</v>
      </c>
      <c r="G66" s="12">
        <f>E66+F66</f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</row>
    <row r="67" spans="1:13" ht="15.75" hidden="1">
      <c r="A67" s="9"/>
      <c r="B67" s="17" t="s">
        <v>88</v>
      </c>
      <c r="C67" s="27"/>
      <c r="D67" s="27"/>
      <c r="E67" s="12"/>
      <c r="F67" s="13"/>
      <c r="G67" s="12"/>
      <c r="H67" s="12"/>
      <c r="I67" s="12"/>
      <c r="J67" s="12"/>
      <c r="K67" s="12"/>
      <c r="L67" s="12"/>
      <c r="M67" s="12"/>
    </row>
    <row r="68" spans="1:13" ht="15.75" hidden="1">
      <c r="A68" s="9"/>
      <c r="B68" s="23" t="s">
        <v>85</v>
      </c>
      <c r="C68" s="27"/>
      <c r="D68" s="27"/>
      <c r="E68" s="12">
        <v>0</v>
      </c>
      <c r="F68" s="13">
        <v>0</v>
      </c>
      <c r="G68" s="12">
        <f>E68+F68</f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</row>
    <row r="69" spans="1:13" ht="78.75">
      <c r="A69" s="9" t="s">
        <v>109</v>
      </c>
      <c r="B69" s="27" t="s">
        <v>140</v>
      </c>
      <c r="C69" s="27" t="s">
        <v>15</v>
      </c>
      <c r="D69" s="27" t="s">
        <v>136</v>
      </c>
      <c r="E69" s="12">
        <v>0</v>
      </c>
      <c r="F69" s="13">
        <v>246000</v>
      </c>
      <c r="G69" s="12">
        <f>E69+F69</f>
        <v>246000</v>
      </c>
      <c r="H69" s="12">
        <v>83075.3</v>
      </c>
      <c r="I69" s="12">
        <v>-169716.7</v>
      </c>
      <c r="J69" s="12">
        <v>-83075.3</v>
      </c>
      <c r="K69" s="12">
        <f>I69+F69</f>
        <v>76283.29999999999</v>
      </c>
      <c r="L69" s="12">
        <f>I69+G69</f>
        <v>76283.29999999999</v>
      </c>
      <c r="M69" s="12">
        <f>J69+H69</f>
        <v>0</v>
      </c>
    </row>
    <row r="70" spans="1:13" ht="15.75">
      <c r="A70" s="9"/>
      <c r="B70" s="17" t="s">
        <v>88</v>
      </c>
      <c r="C70" s="27"/>
      <c r="D70" s="27"/>
      <c r="E70" s="12"/>
      <c r="F70" s="13"/>
      <c r="G70" s="12"/>
      <c r="H70" s="12"/>
      <c r="I70" s="12"/>
      <c r="J70" s="12"/>
      <c r="K70" s="12"/>
      <c r="L70" s="12"/>
      <c r="M70" s="12"/>
    </row>
    <row r="71" spans="1:13" ht="15.75">
      <c r="A71" s="9"/>
      <c r="B71" s="23" t="s">
        <v>85</v>
      </c>
      <c r="C71" s="27"/>
      <c r="D71" s="27"/>
      <c r="E71" s="12">
        <v>0</v>
      </c>
      <c r="F71" s="13">
        <v>246000</v>
      </c>
      <c r="G71" s="12">
        <f>E71+F71</f>
        <v>246000</v>
      </c>
      <c r="H71" s="12">
        <v>83075.3</v>
      </c>
      <c r="I71" s="12">
        <v>-169716.7</v>
      </c>
      <c r="J71" s="12">
        <v>-83075.3</v>
      </c>
      <c r="K71" s="12">
        <f>I71+F71</f>
        <v>76283.29999999999</v>
      </c>
      <c r="L71" s="12">
        <f>I71+G71</f>
        <v>76283.29999999999</v>
      </c>
      <c r="M71" s="12">
        <f>J71+H71</f>
        <v>0</v>
      </c>
    </row>
    <row r="72" spans="1:13" ht="94.5">
      <c r="A72" s="9" t="s">
        <v>110</v>
      </c>
      <c r="B72" s="27" t="s">
        <v>144</v>
      </c>
      <c r="C72" s="27" t="s">
        <v>15</v>
      </c>
      <c r="D72" s="27" t="s">
        <v>71</v>
      </c>
      <c r="E72" s="26">
        <v>0</v>
      </c>
      <c r="F72" s="13">
        <v>9036.6</v>
      </c>
      <c r="G72" s="12">
        <f>E72+F72</f>
        <v>9036.6</v>
      </c>
      <c r="H72" s="12">
        <v>21085.5</v>
      </c>
      <c r="I72" s="12">
        <v>0</v>
      </c>
      <c r="J72" s="12">
        <v>0</v>
      </c>
      <c r="K72" s="12">
        <f>I72+F72</f>
        <v>9036.6</v>
      </c>
      <c r="L72" s="12">
        <f>I72+G72</f>
        <v>9036.6</v>
      </c>
      <c r="M72" s="12">
        <f>J72+H72</f>
        <v>21085.5</v>
      </c>
    </row>
    <row r="73" spans="1:13" ht="15.75">
      <c r="A73" s="9"/>
      <c r="B73" s="17" t="s">
        <v>88</v>
      </c>
      <c r="C73" s="27"/>
      <c r="D73" s="27"/>
      <c r="E73" s="26"/>
      <c r="F73" s="13"/>
      <c r="G73" s="12"/>
      <c r="H73" s="12"/>
      <c r="I73" s="12"/>
      <c r="J73" s="12"/>
      <c r="K73" s="12"/>
      <c r="L73" s="12"/>
      <c r="M73" s="12"/>
    </row>
    <row r="74" spans="1:13" ht="15.75">
      <c r="A74" s="9"/>
      <c r="B74" s="23" t="s">
        <v>85</v>
      </c>
      <c r="C74" s="27"/>
      <c r="D74" s="27"/>
      <c r="E74" s="26">
        <v>0</v>
      </c>
      <c r="F74" s="13">
        <v>9036.6</v>
      </c>
      <c r="G74" s="12">
        <f>E74+F74</f>
        <v>9036.6</v>
      </c>
      <c r="H74" s="12">
        <v>21085.5</v>
      </c>
      <c r="I74" s="12">
        <v>0</v>
      </c>
      <c r="J74" s="12">
        <v>0</v>
      </c>
      <c r="K74" s="12">
        <f aca="true" t="shared" si="1" ref="K74:K135">I74+F74</f>
        <v>9036.6</v>
      </c>
      <c r="L74" s="12">
        <f aca="true" t="shared" si="2" ref="L74:L135">I74+G74</f>
        <v>9036.6</v>
      </c>
      <c r="M74" s="12">
        <f aca="true" t="shared" si="3" ref="M74:M135">J74+H74</f>
        <v>21085.5</v>
      </c>
    </row>
    <row r="75" spans="1:13" ht="63">
      <c r="A75" s="9" t="s">
        <v>111</v>
      </c>
      <c r="B75" s="27" t="s">
        <v>141</v>
      </c>
      <c r="C75" s="27" t="s">
        <v>15</v>
      </c>
      <c r="D75" s="27" t="s">
        <v>72</v>
      </c>
      <c r="E75" s="26">
        <v>0</v>
      </c>
      <c r="F75" s="13">
        <v>4175</v>
      </c>
      <c r="G75" s="12">
        <f>E75+F75</f>
        <v>4175</v>
      </c>
      <c r="H75" s="12">
        <v>0</v>
      </c>
      <c r="I75" s="12">
        <v>0</v>
      </c>
      <c r="J75" s="12">
        <v>0</v>
      </c>
      <c r="K75" s="12">
        <f t="shared" si="1"/>
        <v>4175</v>
      </c>
      <c r="L75" s="12">
        <f t="shared" si="2"/>
        <v>4175</v>
      </c>
      <c r="M75" s="12">
        <f t="shared" si="3"/>
        <v>0</v>
      </c>
    </row>
    <row r="76" spans="1:13" ht="15.75">
      <c r="A76" s="9"/>
      <c r="B76" s="17" t="s">
        <v>88</v>
      </c>
      <c r="C76" s="27"/>
      <c r="D76" s="27"/>
      <c r="E76" s="26"/>
      <c r="F76" s="13"/>
      <c r="G76" s="12"/>
      <c r="H76" s="12"/>
      <c r="I76" s="12"/>
      <c r="J76" s="12"/>
      <c r="K76" s="12"/>
      <c r="L76" s="12"/>
      <c r="M76" s="12"/>
    </row>
    <row r="77" spans="1:13" ht="15.75">
      <c r="A77" s="9"/>
      <c r="B77" s="23" t="s">
        <v>85</v>
      </c>
      <c r="C77" s="27"/>
      <c r="D77" s="27"/>
      <c r="E77" s="26">
        <v>0</v>
      </c>
      <c r="F77" s="13">
        <v>4175</v>
      </c>
      <c r="G77" s="12">
        <f>E77+F77</f>
        <v>4175</v>
      </c>
      <c r="H77" s="12">
        <v>0</v>
      </c>
      <c r="I77" s="12">
        <v>0</v>
      </c>
      <c r="J77" s="12">
        <v>0</v>
      </c>
      <c r="K77" s="12">
        <f t="shared" si="1"/>
        <v>4175</v>
      </c>
      <c r="L77" s="12">
        <f t="shared" si="2"/>
        <v>4175</v>
      </c>
      <c r="M77" s="12">
        <f t="shared" si="3"/>
        <v>0</v>
      </c>
    </row>
    <row r="78" spans="1:13" ht="63">
      <c r="A78" s="9" t="s">
        <v>112</v>
      </c>
      <c r="B78" s="23" t="s">
        <v>41</v>
      </c>
      <c r="C78" s="27" t="s">
        <v>15</v>
      </c>
      <c r="D78" s="14" t="s">
        <v>39</v>
      </c>
      <c r="E78" s="26">
        <v>0</v>
      </c>
      <c r="F78" s="13">
        <v>70000</v>
      </c>
      <c r="G78" s="12">
        <f>E78+F78</f>
        <v>70000</v>
      </c>
      <c r="H78" s="12">
        <v>0</v>
      </c>
      <c r="I78" s="12">
        <v>0</v>
      </c>
      <c r="J78" s="12">
        <v>0</v>
      </c>
      <c r="K78" s="12">
        <f t="shared" si="1"/>
        <v>70000</v>
      </c>
      <c r="L78" s="12">
        <f t="shared" si="2"/>
        <v>70000</v>
      </c>
      <c r="M78" s="12">
        <f t="shared" si="3"/>
        <v>0</v>
      </c>
    </row>
    <row r="79" spans="1:13" ht="15.75">
      <c r="A79" s="9"/>
      <c r="B79" s="17" t="s">
        <v>88</v>
      </c>
      <c r="C79" s="27"/>
      <c r="D79" s="14"/>
      <c r="E79" s="26"/>
      <c r="F79" s="13"/>
      <c r="G79" s="12"/>
      <c r="H79" s="12"/>
      <c r="I79" s="12"/>
      <c r="J79" s="12"/>
      <c r="K79" s="12"/>
      <c r="L79" s="12"/>
      <c r="M79" s="12"/>
    </row>
    <row r="80" spans="1:13" ht="15.75">
      <c r="A80" s="9"/>
      <c r="B80" s="23" t="s">
        <v>85</v>
      </c>
      <c r="C80" s="27"/>
      <c r="D80" s="14"/>
      <c r="E80" s="26">
        <v>0</v>
      </c>
      <c r="F80" s="13">
        <v>70000</v>
      </c>
      <c r="G80" s="12">
        <f>E80+F80</f>
        <v>70000</v>
      </c>
      <c r="H80" s="12">
        <v>0</v>
      </c>
      <c r="I80" s="12">
        <v>0</v>
      </c>
      <c r="J80" s="12">
        <v>0</v>
      </c>
      <c r="K80" s="12">
        <f t="shared" si="1"/>
        <v>70000</v>
      </c>
      <c r="L80" s="12">
        <f t="shared" si="2"/>
        <v>70000</v>
      </c>
      <c r="M80" s="12">
        <f t="shared" si="3"/>
        <v>0</v>
      </c>
    </row>
    <row r="81" spans="1:13" ht="15.75">
      <c r="A81" s="9"/>
      <c r="B81" s="45" t="s">
        <v>17</v>
      </c>
      <c r="C81" s="45"/>
      <c r="D81" s="52"/>
      <c r="E81" s="26">
        <f>E84+E87+E90+E93</f>
        <v>46800</v>
      </c>
      <c r="F81" s="13">
        <f>F84+F87+F90+F93</f>
        <v>0</v>
      </c>
      <c r="G81" s="12">
        <f>E81+F81</f>
        <v>46800</v>
      </c>
      <c r="H81" s="12">
        <f>H84+H87+H90+H93</f>
        <v>53880</v>
      </c>
      <c r="I81" s="12">
        <v>0</v>
      </c>
      <c r="J81" s="12">
        <v>0</v>
      </c>
      <c r="K81" s="12">
        <f t="shared" si="1"/>
        <v>0</v>
      </c>
      <c r="L81" s="12">
        <f t="shared" si="2"/>
        <v>46800</v>
      </c>
      <c r="M81" s="12">
        <f t="shared" si="3"/>
        <v>53880</v>
      </c>
    </row>
    <row r="82" spans="1:13" ht="15.75">
      <c r="A82" s="9"/>
      <c r="B82" s="17" t="s">
        <v>88</v>
      </c>
      <c r="C82" s="23"/>
      <c r="D82" s="29"/>
      <c r="E82" s="26"/>
      <c r="F82" s="13"/>
      <c r="G82" s="12"/>
      <c r="H82" s="12"/>
      <c r="I82" s="12"/>
      <c r="J82" s="12"/>
      <c r="K82" s="12"/>
      <c r="L82" s="12"/>
      <c r="M82" s="12"/>
    </row>
    <row r="83" spans="1:13" ht="15.75">
      <c r="A83" s="9"/>
      <c r="B83" s="23" t="s">
        <v>85</v>
      </c>
      <c r="C83" s="23"/>
      <c r="D83" s="29"/>
      <c r="E83" s="26">
        <f>E86+E89+E92+E95</f>
        <v>46800</v>
      </c>
      <c r="F83" s="13">
        <f>F86+F89+F92+F95</f>
        <v>0</v>
      </c>
      <c r="G83" s="12">
        <f>E83+F83</f>
        <v>46800</v>
      </c>
      <c r="H83" s="12">
        <f>H86+H89+H92+H95</f>
        <v>53880</v>
      </c>
      <c r="I83" s="12">
        <v>0</v>
      </c>
      <c r="J83" s="12">
        <v>0</v>
      </c>
      <c r="K83" s="12">
        <f t="shared" si="1"/>
        <v>0</v>
      </c>
      <c r="L83" s="12">
        <f t="shared" si="2"/>
        <v>46800</v>
      </c>
      <c r="M83" s="12">
        <f t="shared" si="3"/>
        <v>53880</v>
      </c>
    </row>
    <row r="84" spans="1:13" ht="78.75">
      <c r="A84" s="9" t="s">
        <v>113</v>
      </c>
      <c r="B84" s="27" t="s">
        <v>91</v>
      </c>
      <c r="C84" s="23" t="s">
        <v>21</v>
      </c>
      <c r="D84" s="14" t="s">
        <v>135</v>
      </c>
      <c r="E84" s="12">
        <v>20000</v>
      </c>
      <c r="F84" s="13">
        <v>0</v>
      </c>
      <c r="G84" s="12">
        <f>E84+F84</f>
        <v>20000</v>
      </c>
      <c r="H84" s="12">
        <v>0</v>
      </c>
      <c r="I84" s="12">
        <v>0</v>
      </c>
      <c r="J84" s="12">
        <v>0</v>
      </c>
      <c r="K84" s="12">
        <f t="shared" si="1"/>
        <v>0</v>
      </c>
      <c r="L84" s="12">
        <f t="shared" si="2"/>
        <v>20000</v>
      </c>
      <c r="M84" s="12">
        <f t="shared" si="3"/>
        <v>0</v>
      </c>
    </row>
    <row r="85" spans="1:13" ht="15.75">
      <c r="A85" s="9"/>
      <c r="B85" s="17" t="s">
        <v>88</v>
      </c>
      <c r="C85" s="23"/>
      <c r="D85" s="14"/>
      <c r="E85" s="12"/>
      <c r="F85" s="13"/>
      <c r="G85" s="12"/>
      <c r="H85" s="12"/>
      <c r="I85" s="12"/>
      <c r="J85" s="12"/>
      <c r="K85" s="12"/>
      <c r="L85" s="12"/>
      <c r="M85" s="12"/>
    </row>
    <row r="86" spans="1:13" ht="15.75">
      <c r="A86" s="9"/>
      <c r="B86" s="23" t="s">
        <v>85</v>
      </c>
      <c r="C86" s="23"/>
      <c r="D86" s="14"/>
      <c r="E86" s="12">
        <v>20000</v>
      </c>
      <c r="F86" s="13">
        <v>0</v>
      </c>
      <c r="G86" s="12">
        <f>E86+F86</f>
        <v>20000</v>
      </c>
      <c r="H86" s="12">
        <v>0</v>
      </c>
      <c r="I86" s="12">
        <v>0</v>
      </c>
      <c r="J86" s="12">
        <v>0</v>
      </c>
      <c r="K86" s="12">
        <f t="shared" si="1"/>
        <v>0</v>
      </c>
      <c r="L86" s="12">
        <f t="shared" si="2"/>
        <v>20000</v>
      </c>
      <c r="M86" s="12">
        <f t="shared" si="3"/>
        <v>0</v>
      </c>
    </row>
    <row r="87" spans="1:13" ht="47.25">
      <c r="A87" s="9" t="s">
        <v>114</v>
      </c>
      <c r="B87" s="27" t="s">
        <v>36</v>
      </c>
      <c r="C87" s="27" t="s">
        <v>7</v>
      </c>
      <c r="D87" s="32" t="s">
        <v>40</v>
      </c>
      <c r="E87" s="12">
        <v>26800</v>
      </c>
      <c r="F87" s="13">
        <v>0</v>
      </c>
      <c r="G87" s="12">
        <f>E87+F87</f>
        <v>26800</v>
      </c>
      <c r="H87" s="12">
        <v>53880</v>
      </c>
      <c r="I87" s="12">
        <v>0</v>
      </c>
      <c r="J87" s="12">
        <v>0</v>
      </c>
      <c r="K87" s="12">
        <f t="shared" si="1"/>
        <v>0</v>
      </c>
      <c r="L87" s="12">
        <f t="shared" si="2"/>
        <v>26800</v>
      </c>
      <c r="M87" s="12">
        <f t="shared" si="3"/>
        <v>53880</v>
      </c>
    </row>
    <row r="88" spans="1:13" ht="15.75">
      <c r="A88" s="9"/>
      <c r="B88" s="17" t="s">
        <v>88</v>
      </c>
      <c r="C88" s="27"/>
      <c r="D88" s="32"/>
      <c r="E88" s="12"/>
      <c r="F88" s="13"/>
      <c r="G88" s="12"/>
      <c r="H88" s="12"/>
      <c r="I88" s="12"/>
      <c r="J88" s="12"/>
      <c r="K88" s="12"/>
      <c r="L88" s="12"/>
      <c r="M88" s="12"/>
    </row>
    <row r="89" spans="1:13" ht="15.75">
      <c r="A89" s="9"/>
      <c r="B89" s="23" t="s">
        <v>85</v>
      </c>
      <c r="C89" s="27"/>
      <c r="D89" s="32"/>
      <c r="E89" s="12">
        <v>26800</v>
      </c>
      <c r="F89" s="13">
        <v>0</v>
      </c>
      <c r="G89" s="12">
        <f>E89+F89</f>
        <v>26800</v>
      </c>
      <c r="H89" s="12">
        <v>53880</v>
      </c>
      <c r="I89" s="12">
        <v>0</v>
      </c>
      <c r="J89" s="12">
        <v>0</v>
      </c>
      <c r="K89" s="12">
        <f t="shared" si="1"/>
        <v>0</v>
      </c>
      <c r="L89" s="12">
        <f t="shared" si="2"/>
        <v>26800</v>
      </c>
      <c r="M89" s="12">
        <f t="shared" si="3"/>
        <v>53880</v>
      </c>
    </row>
    <row r="90" spans="1:13" ht="47.25" hidden="1">
      <c r="A90" s="9">
        <v>23</v>
      </c>
      <c r="B90" s="23" t="s">
        <v>41</v>
      </c>
      <c r="C90" s="27" t="s">
        <v>7</v>
      </c>
      <c r="D90" s="14" t="s">
        <v>39</v>
      </c>
      <c r="E90" s="12">
        <v>0</v>
      </c>
      <c r="F90" s="13">
        <v>0</v>
      </c>
      <c r="G90" s="12">
        <f>E90+F90</f>
        <v>0</v>
      </c>
      <c r="H90" s="12">
        <v>0</v>
      </c>
      <c r="I90" s="12">
        <v>0</v>
      </c>
      <c r="J90" s="12">
        <v>0</v>
      </c>
      <c r="K90" s="12">
        <f t="shared" si="1"/>
        <v>0</v>
      </c>
      <c r="L90" s="12">
        <f t="shared" si="2"/>
        <v>0</v>
      </c>
      <c r="M90" s="12">
        <f t="shared" si="3"/>
        <v>0</v>
      </c>
    </row>
    <row r="91" spans="1:13" ht="15.75" hidden="1">
      <c r="A91" s="9"/>
      <c r="B91" s="17" t="s">
        <v>88</v>
      </c>
      <c r="C91" s="27"/>
      <c r="D91" s="14"/>
      <c r="E91" s="12"/>
      <c r="F91" s="13"/>
      <c r="G91" s="12"/>
      <c r="H91" s="12"/>
      <c r="I91" s="12"/>
      <c r="J91" s="12"/>
      <c r="K91" s="12"/>
      <c r="L91" s="12"/>
      <c r="M91" s="12"/>
    </row>
    <row r="92" spans="1:13" ht="15.75" hidden="1">
      <c r="A92" s="9"/>
      <c r="B92" s="23" t="s">
        <v>85</v>
      </c>
      <c r="C92" s="27"/>
      <c r="D92" s="14"/>
      <c r="E92" s="12">
        <v>0</v>
      </c>
      <c r="F92" s="13">
        <v>0</v>
      </c>
      <c r="G92" s="12">
        <f>E92+F92</f>
        <v>0</v>
      </c>
      <c r="H92" s="12">
        <v>0</v>
      </c>
      <c r="I92" s="12">
        <v>0</v>
      </c>
      <c r="J92" s="12">
        <v>0</v>
      </c>
      <c r="K92" s="12">
        <f t="shared" si="1"/>
        <v>0</v>
      </c>
      <c r="L92" s="12">
        <f t="shared" si="2"/>
        <v>0</v>
      </c>
      <c r="M92" s="12">
        <f t="shared" si="3"/>
        <v>0</v>
      </c>
    </row>
    <row r="93" spans="1:13" ht="47.25" hidden="1">
      <c r="A93" s="9">
        <v>24</v>
      </c>
      <c r="B93" s="27" t="s">
        <v>42</v>
      </c>
      <c r="C93" s="27" t="s">
        <v>7</v>
      </c>
      <c r="D93" s="27" t="s">
        <v>39</v>
      </c>
      <c r="E93" s="12">
        <v>0</v>
      </c>
      <c r="F93" s="13">
        <v>0</v>
      </c>
      <c r="G93" s="12">
        <f>E93+F93</f>
        <v>0</v>
      </c>
      <c r="H93" s="12">
        <v>0</v>
      </c>
      <c r="I93" s="12">
        <v>0</v>
      </c>
      <c r="J93" s="12">
        <v>0</v>
      </c>
      <c r="K93" s="12">
        <f t="shared" si="1"/>
        <v>0</v>
      </c>
      <c r="L93" s="12">
        <f t="shared" si="2"/>
        <v>0</v>
      </c>
      <c r="M93" s="12">
        <f t="shared" si="3"/>
        <v>0</v>
      </c>
    </row>
    <row r="94" spans="1:13" ht="15.75" hidden="1">
      <c r="A94" s="9"/>
      <c r="B94" s="17" t="s">
        <v>88</v>
      </c>
      <c r="C94" s="27"/>
      <c r="D94" s="27"/>
      <c r="E94" s="12"/>
      <c r="F94" s="13"/>
      <c r="G94" s="12"/>
      <c r="H94" s="12"/>
      <c r="I94" s="12"/>
      <c r="J94" s="12"/>
      <c r="K94" s="12"/>
      <c r="L94" s="12"/>
      <c r="M94" s="12"/>
    </row>
    <row r="95" spans="1:13" ht="15.75" hidden="1">
      <c r="A95" s="9"/>
      <c r="B95" s="23" t="s">
        <v>85</v>
      </c>
      <c r="C95" s="27"/>
      <c r="D95" s="27"/>
      <c r="E95" s="12">
        <v>0</v>
      </c>
      <c r="F95" s="13">
        <v>0</v>
      </c>
      <c r="G95" s="12">
        <f>E95+F95</f>
        <v>0</v>
      </c>
      <c r="H95" s="12">
        <v>0</v>
      </c>
      <c r="I95" s="12">
        <v>0</v>
      </c>
      <c r="J95" s="12">
        <v>0</v>
      </c>
      <c r="K95" s="12">
        <f t="shared" si="1"/>
        <v>0</v>
      </c>
      <c r="L95" s="12">
        <f t="shared" si="2"/>
        <v>0</v>
      </c>
      <c r="M95" s="12">
        <f t="shared" si="3"/>
        <v>0</v>
      </c>
    </row>
    <row r="96" spans="1:13" ht="15.75">
      <c r="A96" s="9"/>
      <c r="B96" s="45" t="s">
        <v>31</v>
      </c>
      <c r="C96" s="45"/>
      <c r="D96" s="56"/>
      <c r="E96" s="12">
        <f>E99+E102+E105+E108+E111+E114+E117+E120+E123+E126+E129</f>
        <v>106673.4</v>
      </c>
      <c r="F96" s="13">
        <f>F99+F102+F105+F108+F111+F114+F117+F120+F123+F126+F129</f>
        <v>10913.599999999997</v>
      </c>
      <c r="G96" s="10">
        <f>E96+F96</f>
        <v>117586.99999999999</v>
      </c>
      <c r="H96" s="12">
        <f>H99+H102+H105+H108+H111+H114+H117+H120+H123+H126+H129</f>
        <v>0</v>
      </c>
      <c r="I96" s="12">
        <v>0</v>
      </c>
      <c r="J96" s="12">
        <v>0</v>
      </c>
      <c r="K96" s="12">
        <f t="shared" si="1"/>
        <v>10913.599999999997</v>
      </c>
      <c r="L96" s="12">
        <f t="shared" si="2"/>
        <v>117586.99999999999</v>
      </c>
      <c r="M96" s="12">
        <f t="shared" si="3"/>
        <v>0</v>
      </c>
    </row>
    <row r="97" spans="1:13" ht="15.75">
      <c r="A97" s="9"/>
      <c r="B97" s="17" t="s">
        <v>88</v>
      </c>
      <c r="C97" s="23"/>
      <c r="D97" s="14"/>
      <c r="E97" s="12"/>
      <c r="F97" s="13"/>
      <c r="G97" s="10"/>
      <c r="H97" s="12"/>
      <c r="I97" s="12"/>
      <c r="J97" s="12"/>
      <c r="K97" s="12"/>
      <c r="L97" s="12"/>
      <c r="M97" s="12"/>
    </row>
    <row r="98" spans="1:13" ht="15.75">
      <c r="A98" s="9"/>
      <c r="B98" s="23" t="s">
        <v>85</v>
      </c>
      <c r="C98" s="23"/>
      <c r="D98" s="14"/>
      <c r="E98" s="12">
        <f>E101+E104+E107+E110+E113+E116+E119+E122+E125+E128+E131</f>
        <v>106673.4</v>
      </c>
      <c r="F98" s="13">
        <f>F101+F104+F107+F110+F113+F116+F119+F122+F125+F128+F131</f>
        <v>10913.599999999997</v>
      </c>
      <c r="G98" s="10">
        <f>E98+F98</f>
        <v>117586.99999999999</v>
      </c>
      <c r="H98" s="12">
        <f>H101+H104+H107+H110+H113+H116+H119+H122+H125+H128+H131</f>
        <v>0</v>
      </c>
      <c r="I98" s="12">
        <v>0</v>
      </c>
      <c r="J98" s="12">
        <v>0</v>
      </c>
      <c r="K98" s="12">
        <f t="shared" si="1"/>
        <v>10913.599999999997</v>
      </c>
      <c r="L98" s="12">
        <f t="shared" si="2"/>
        <v>117586.99999999999</v>
      </c>
      <c r="M98" s="12">
        <f t="shared" si="3"/>
        <v>0</v>
      </c>
    </row>
    <row r="99" spans="1:13" ht="31.5">
      <c r="A99" s="9" t="s">
        <v>115</v>
      </c>
      <c r="B99" s="23" t="s">
        <v>32</v>
      </c>
      <c r="C99" s="23" t="s">
        <v>18</v>
      </c>
      <c r="D99" s="14" t="s">
        <v>27</v>
      </c>
      <c r="E99" s="12">
        <v>11334.7</v>
      </c>
      <c r="F99" s="13">
        <v>-11334.7</v>
      </c>
      <c r="G99" s="12">
        <f>E99+F99</f>
        <v>0</v>
      </c>
      <c r="H99" s="12">
        <v>0</v>
      </c>
      <c r="I99" s="12">
        <v>0</v>
      </c>
      <c r="J99" s="12">
        <v>0</v>
      </c>
      <c r="K99" s="12">
        <f t="shared" si="1"/>
        <v>-11334.7</v>
      </c>
      <c r="L99" s="12">
        <f t="shared" si="2"/>
        <v>0</v>
      </c>
      <c r="M99" s="12">
        <f t="shared" si="3"/>
        <v>0</v>
      </c>
    </row>
    <row r="100" spans="1:13" ht="15.75">
      <c r="A100" s="9"/>
      <c r="B100" s="17" t="s">
        <v>88</v>
      </c>
      <c r="C100" s="23"/>
      <c r="D100" s="14"/>
      <c r="E100" s="12"/>
      <c r="F100" s="13"/>
      <c r="G100" s="12"/>
      <c r="H100" s="12"/>
      <c r="I100" s="12"/>
      <c r="J100" s="12"/>
      <c r="K100" s="12"/>
      <c r="L100" s="12"/>
      <c r="M100" s="12"/>
    </row>
    <row r="101" spans="1:13" ht="15.75">
      <c r="A101" s="9"/>
      <c r="B101" s="23" t="s">
        <v>85</v>
      </c>
      <c r="C101" s="23"/>
      <c r="D101" s="14"/>
      <c r="E101" s="12">
        <v>11334.7</v>
      </c>
      <c r="F101" s="13">
        <v>-11334.7</v>
      </c>
      <c r="G101" s="12">
        <f>E101+F101</f>
        <v>0</v>
      </c>
      <c r="H101" s="12">
        <v>0</v>
      </c>
      <c r="I101" s="12">
        <v>0</v>
      </c>
      <c r="J101" s="12">
        <v>0</v>
      </c>
      <c r="K101" s="12">
        <f t="shared" si="1"/>
        <v>-11334.7</v>
      </c>
      <c r="L101" s="12">
        <f t="shared" si="2"/>
        <v>0</v>
      </c>
      <c r="M101" s="12">
        <f t="shared" si="3"/>
        <v>0</v>
      </c>
    </row>
    <row r="102" spans="1:13" ht="47.25">
      <c r="A102" s="9" t="s">
        <v>116</v>
      </c>
      <c r="B102" s="23" t="s">
        <v>33</v>
      </c>
      <c r="C102" s="23" t="s">
        <v>26</v>
      </c>
      <c r="D102" s="14" t="s">
        <v>27</v>
      </c>
      <c r="E102" s="12">
        <v>17325</v>
      </c>
      <c r="F102" s="13">
        <v>-17325</v>
      </c>
      <c r="G102" s="12">
        <f>E102+F102</f>
        <v>0</v>
      </c>
      <c r="H102" s="12">
        <v>0</v>
      </c>
      <c r="I102" s="12">
        <v>0</v>
      </c>
      <c r="J102" s="12">
        <v>0</v>
      </c>
      <c r="K102" s="12">
        <f t="shared" si="1"/>
        <v>-17325</v>
      </c>
      <c r="L102" s="12">
        <f t="shared" si="2"/>
        <v>0</v>
      </c>
      <c r="M102" s="12">
        <f t="shared" si="3"/>
        <v>0</v>
      </c>
    </row>
    <row r="103" spans="1:13" ht="15.75">
      <c r="A103" s="9"/>
      <c r="B103" s="17" t="s">
        <v>88</v>
      </c>
      <c r="C103" s="23"/>
      <c r="D103" s="14"/>
      <c r="E103" s="12"/>
      <c r="F103" s="13"/>
      <c r="G103" s="12"/>
      <c r="H103" s="12"/>
      <c r="I103" s="12"/>
      <c r="J103" s="12"/>
      <c r="K103" s="12"/>
      <c r="L103" s="12"/>
      <c r="M103" s="12"/>
    </row>
    <row r="104" spans="1:13" ht="15.75">
      <c r="A104" s="9"/>
      <c r="B104" s="23" t="s">
        <v>85</v>
      </c>
      <c r="C104" s="23"/>
      <c r="D104" s="14"/>
      <c r="E104" s="12">
        <v>17325</v>
      </c>
      <c r="F104" s="13">
        <v>-17325</v>
      </c>
      <c r="G104" s="12">
        <f>E104+F104</f>
        <v>0</v>
      </c>
      <c r="H104" s="12">
        <v>0</v>
      </c>
      <c r="I104" s="12">
        <v>0</v>
      </c>
      <c r="J104" s="12">
        <v>0</v>
      </c>
      <c r="K104" s="12">
        <f t="shared" si="1"/>
        <v>-17325</v>
      </c>
      <c r="L104" s="12">
        <f t="shared" si="2"/>
        <v>0</v>
      </c>
      <c r="M104" s="12">
        <f t="shared" si="3"/>
        <v>0</v>
      </c>
    </row>
    <row r="105" spans="1:13" ht="47.25">
      <c r="A105" s="9" t="s">
        <v>117</v>
      </c>
      <c r="B105" s="23" t="s">
        <v>29</v>
      </c>
      <c r="C105" s="23" t="s">
        <v>23</v>
      </c>
      <c r="D105" s="14" t="s">
        <v>27</v>
      </c>
      <c r="E105" s="12">
        <v>23509</v>
      </c>
      <c r="F105" s="13">
        <v>-23509</v>
      </c>
      <c r="G105" s="12">
        <f>E105+F105</f>
        <v>0</v>
      </c>
      <c r="H105" s="12">
        <v>0</v>
      </c>
      <c r="I105" s="12">
        <v>0</v>
      </c>
      <c r="J105" s="12">
        <v>0</v>
      </c>
      <c r="K105" s="12">
        <f t="shared" si="1"/>
        <v>-23509</v>
      </c>
      <c r="L105" s="12">
        <f t="shared" si="2"/>
        <v>0</v>
      </c>
      <c r="M105" s="12">
        <f t="shared" si="3"/>
        <v>0</v>
      </c>
    </row>
    <row r="106" spans="1:13" ht="15.75">
      <c r="A106" s="9"/>
      <c r="B106" s="17" t="s">
        <v>88</v>
      </c>
      <c r="C106" s="23"/>
      <c r="D106" s="14"/>
      <c r="E106" s="12"/>
      <c r="F106" s="13"/>
      <c r="G106" s="12"/>
      <c r="H106" s="12"/>
      <c r="I106" s="12"/>
      <c r="J106" s="12"/>
      <c r="K106" s="12"/>
      <c r="L106" s="12"/>
      <c r="M106" s="12"/>
    </row>
    <row r="107" spans="1:13" ht="15.75">
      <c r="A107" s="9"/>
      <c r="B107" s="23" t="s">
        <v>85</v>
      </c>
      <c r="C107" s="23"/>
      <c r="D107" s="14"/>
      <c r="E107" s="12">
        <v>23509</v>
      </c>
      <c r="F107" s="13">
        <v>-23509</v>
      </c>
      <c r="G107" s="12">
        <f>E107+F107</f>
        <v>0</v>
      </c>
      <c r="H107" s="12">
        <v>0</v>
      </c>
      <c r="I107" s="12">
        <v>0</v>
      </c>
      <c r="J107" s="12">
        <v>0</v>
      </c>
      <c r="K107" s="12">
        <f t="shared" si="1"/>
        <v>-23509</v>
      </c>
      <c r="L107" s="12">
        <f t="shared" si="2"/>
        <v>0</v>
      </c>
      <c r="M107" s="12">
        <f t="shared" si="3"/>
        <v>0</v>
      </c>
    </row>
    <row r="108" spans="1:13" ht="47.25" hidden="1">
      <c r="A108" s="9">
        <v>28</v>
      </c>
      <c r="B108" s="27" t="s">
        <v>48</v>
      </c>
      <c r="C108" s="27" t="s">
        <v>25</v>
      </c>
      <c r="D108" s="14" t="s">
        <v>27</v>
      </c>
      <c r="E108" s="12">
        <v>0</v>
      </c>
      <c r="F108" s="13">
        <v>0</v>
      </c>
      <c r="G108" s="12">
        <f>E108+F108</f>
        <v>0</v>
      </c>
      <c r="H108" s="12">
        <v>0</v>
      </c>
      <c r="I108" s="12">
        <v>0</v>
      </c>
      <c r="J108" s="12">
        <v>0</v>
      </c>
      <c r="K108" s="12">
        <f t="shared" si="1"/>
        <v>0</v>
      </c>
      <c r="L108" s="12">
        <f t="shared" si="2"/>
        <v>0</v>
      </c>
      <c r="M108" s="12">
        <f t="shared" si="3"/>
        <v>0</v>
      </c>
    </row>
    <row r="109" spans="1:13" ht="15.75" hidden="1">
      <c r="A109" s="9"/>
      <c r="B109" s="17" t="s">
        <v>88</v>
      </c>
      <c r="C109" s="27"/>
      <c r="D109" s="14"/>
      <c r="E109" s="12"/>
      <c r="F109" s="13"/>
      <c r="G109" s="12"/>
      <c r="H109" s="12"/>
      <c r="I109" s="12"/>
      <c r="J109" s="12"/>
      <c r="K109" s="12"/>
      <c r="L109" s="12"/>
      <c r="M109" s="12"/>
    </row>
    <row r="110" spans="1:13" ht="15.75" hidden="1">
      <c r="A110" s="9"/>
      <c r="B110" s="23" t="s">
        <v>85</v>
      </c>
      <c r="C110" s="27"/>
      <c r="D110" s="14"/>
      <c r="E110" s="12">
        <v>0</v>
      </c>
      <c r="F110" s="13">
        <v>0</v>
      </c>
      <c r="G110" s="12">
        <f>E110+F110</f>
        <v>0</v>
      </c>
      <c r="H110" s="12">
        <v>0</v>
      </c>
      <c r="I110" s="12">
        <v>0</v>
      </c>
      <c r="J110" s="12">
        <v>0</v>
      </c>
      <c r="K110" s="12">
        <f t="shared" si="1"/>
        <v>0</v>
      </c>
      <c r="L110" s="12">
        <f t="shared" si="2"/>
        <v>0</v>
      </c>
      <c r="M110" s="12">
        <f t="shared" si="3"/>
        <v>0</v>
      </c>
    </row>
    <row r="111" spans="1:13" ht="47.25">
      <c r="A111" s="9" t="s">
        <v>118</v>
      </c>
      <c r="B111" s="27" t="s">
        <v>49</v>
      </c>
      <c r="C111" s="23" t="s">
        <v>24</v>
      </c>
      <c r="D111" s="14" t="s">
        <v>27</v>
      </c>
      <c r="E111" s="12">
        <v>35397</v>
      </c>
      <c r="F111" s="13">
        <v>-35397</v>
      </c>
      <c r="G111" s="12">
        <f>E111+F111</f>
        <v>0</v>
      </c>
      <c r="H111" s="12">
        <v>0</v>
      </c>
      <c r="I111" s="12">
        <v>0</v>
      </c>
      <c r="J111" s="12">
        <v>0</v>
      </c>
      <c r="K111" s="12">
        <f t="shared" si="1"/>
        <v>-35397</v>
      </c>
      <c r="L111" s="12">
        <f t="shared" si="2"/>
        <v>0</v>
      </c>
      <c r="M111" s="12">
        <f t="shared" si="3"/>
        <v>0</v>
      </c>
    </row>
    <row r="112" spans="1:13" ht="15.75">
      <c r="A112" s="9"/>
      <c r="B112" s="17" t="s">
        <v>88</v>
      </c>
      <c r="C112" s="23"/>
      <c r="D112" s="14"/>
      <c r="E112" s="12"/>
      <c r="F112" s="13"/>
      <c r="G112" s="12"/>
      <c r="H112" s="12"/>
      <c r="I112" s="12"/>
      <c r="J112" s="12"/>
      <c r="K112" s="12"/>
      <c r="L112" s="12"/>
      <c r="M112" s="12"/>
    </row>
    <row r="113" spans="1:13" ht="15.75">
      <c r="A113" s="9"/>
      <c r="B113" s="23" t="s">
        <v>85</v>
      </c>
      <c r="C113" s="23"/>
      <c r="D113" s="14"/>
      <c r="E113" s="12">
        <v>35397</v>
      </c>
      <c r="F113" s="13">
        <v>-35397</v>
      </c>
      <c r="G113" s="12">
        <f>E113+F113</f>
        <v>0</v>
      </c>
      <c r="H113" s="12">
        <v>0</v>
      </c>
      <c r="I113" s="12">
        <v>0</v>
      </c>
      <c r="J113" s="12">
        <v>0</v>
      </c>
      <c r="K113" s="12">
        <f t="shared" si="1"/>
        <v>-35397</v>
      </c>
      <c r="L113" s="12">
        <f t="shared" si="2"/>
        <v>0</v>
      </c>
      <c r="M113" s="12">
        <f t="shared" si="3"/>
        <v>0</v>
      </c>
    </row>
    <row r="114" spans="1:13" ht="31.5">
      <c r="A114" s="9" t="s">
        <v>119</v>
      </c>
      <c r="B114" s="23" t="s">
        <v>34</v>
      </c>
      <c r="C114" s="23" t="s">
        <v>18</v>
      </c>
      <c r="D114" s="14" t="s">
        <v>27</v>
      </c>
      <c r="E114" s="12">
        <v>0</v>
      </c>
      <c r="F114" s="13">
        <v>16280.2</v>
      </c>
      <c r="G114" s="12">
        <f>E114+F114</f>
        <v>16280.2</v>
      </c>
      <c r="H114" s="12">
        <v>0</v>
      </c>
      <c r="I114" s="12">
        <v>0</v>
      </c>
      <c r="J114" s="12">
        <v>0</v>
      </c>
      <c r="K114" s="12">
        <f t="shared" si="1"/>
        <v>16280.2</v>
      </c>
      <c r="L114" s="12">
        <f t="shared" si="2"/>
        <v>16280.2</v>
      </c>
      <c r="M114" s="12">
        <f t="shared" si="3"/>
        <v>0</v>
      </c>
    </row>
    <row r="115" spans="1:13" ht="15.75">
      <c r="A115" s="9"/>
      <c r="B115" s="17" t="s">
        <v>88</v>
      </c>
      <c r="C115" s="23"/>
      <c r="D115" s="14"/>
      <c r="E115" s="12"/>
      <c r="F115" s="13"/>
      <c r="G115" s="12"/>
      <c r="H115" s="12"/>
      <c r="I115" s="12"/>
      <c r="J115" s="12"/>
      <c r="K115" s="12"/>
      <c r="L115" s="12"/>
      <c r="M115" s="12"/>
    </row>
    <row r="116" spans="1:13" ht="15.75">
      <c r="A116" s="9"/>
      <c r="B116" s="23" t="s">
        <v>85</v>
      </c>
      <c r="C116" s="23"/>
      <c r="D116" s="14"/>
      <c r="E116" s="12">
        <v>0</v>
      </c>
      <c r="F116" s="13">
        <v>16280.2</v>
      </c>
      <c r="G116" s="12">
        <f>E116+F116</f>
        <v>16280.2</v>
      </c>
      <c r="H116" s="12">
        <v>0</v>
      </c>
      <c r="I116" s="12">
        <v>0</v>
      </c>
      <c r="J116" s="12">
        <v>0</v>
      </c>
      <c r="K116" s="12">
        <f t="shared" si="1"/>
        <v>16280.2</v>
      </c>
      <c r="L116" s="12">
        <f t="shared" si="2"/>
        <v>16280.2</v>
      </c>
      <c r="M116" s="12">
        <f t="shared" si="3"/>
        <v>0</v>
      </c>
    </row>
    <row r="117" spans="1:13" ht="31.5" hidden="1">
      <c r="A117" s="9">
        <v>31</v>
      </c>
      <c r="B117" s="23" t="s">
        <v>50</v>
      </c>
      <c r="C117" s="23" t="s">
        <v>18</v>
      </c>
      <c r="D117" s="14" t="s">
        <v>27</v>
      </c>
      <c r="E117" s="12">
        <v>0</v>
      </c>
      <c r="F117" s="13">
        <v>0</v>
      </c>
      <c r="G117" s="12">
        <f>E117+F117</f>
        <v>0</v>
      </c>
      <c r="H117" s="12">
        <v>0</v>
      </c>
      <c r="I117" s="12">
        <v>0</v>
      </c>
      <c r="J117" s="12">
        <v>0</v>
      </c>
      <c r="K117" s="12">
        <f t="shared" si="1"/>
        <v>0</v>
      </c>
      <c r="L117" s="12">
        <f t="shared" si="2"/>
        <v>0</v>
      </c>
      <c r="M117" s="12">
        <f t="shared" si="3"/>
        <v>0</v>
      </c>
    </row>
    <row r="118" spans="1:13" ht="15.75" hidden="1">
      <c r="A118" s="9"/>
      <c r="B118" s="17" t="s">
        <v>88</v>
      </c>
      <c r="C118" s="23"/>
      <c r="D118" s="14"/>
      <c r="E118" s="12"/>
      <c r="F118" s="13"/>
      <c r="G118" s="12"/>
      <c r="H118" s="12"/>
      <c r="I118" s="12"/>
      <c r="J118" s="12"/>
      <c r="K118" s="12"/>
      <c r="L118" s="12"/>
      <c r="M118" s="12"/>
    </row>
    <row r="119" spans="1:13" ht="15.75" hidden="1">
      <c r="A119" s="9"/>
      <c r="B119" s="23" t="s">
        <v>85</v>
      </c>
      <c r="C119" s="23"/>
      <c r="D119" s="14"/>
      <c r="E119" s="12">
        <v>0</v>
      </c>
      <c r="F119" s="13">
        <v>0</v>
      </c>
      <c r="G119" s="12">
        <f>E119+F119</f>
        <v>0</v>
      </c>
      <c r="H119" s="12">
        <v>0</v>
      </c>
      <c r="I119" s="12">
        <v>0</v>
      </c>
      <c r="J119" s="12">
        <v>0</v>
      </c>
      <c r="K119" s="12">
        <f t="shared" si="1"/>
        <v>0</v>
      </c>
      <c r="L119" s="12">
        <f t="shared" si="2"/>
        <v>0</v>
      </c>
      <c r="M119" s="12">
        <f t="shared" si="3"/>
        <v>0</v>
      </c>
    </row>
    <row r="120" spans="1:13" ht="31.5">
      <c r="A120" s="9" t="s">
        <v>120</v>
      </c>
      <c r="B120" s="27" t="s">
        <v>49</v>
      </c>
      <c r="C120" s="23" t="s">
        <v>18</v>
      </c>
      <c r="D120" s="14" t="s">
        <v>27</v>
      </c>
      <c r="E120" s="12">
        <v>0</v>
      </c>
      <c r="F120" s="13">
        <v>90393.2</v>
      </c>
      <c r="G120" s="12">
        <f>E120+F120</f>
        <v>90393.2</v>
      </c>
      <c r="H120" s="12">
        <v>0</v>
      </c>
      <c r="I120" s="12">
        <v>0</v>
      </c>
      <c r="J120" s="12">
        <v>0</v>
      </c>
      <c r="K120" s="12">
        <f t="shared" si="1"/>
        <v>90393.2</v>
      </c>
      <c r="L120" s="12">
        <f t="shared" si="2"/>
        <v>90393.2</v>
      </c>
      <c r="M120" s="12">
        <f t="shared" si="3"/>
        <v>0</v>
      </c>
    </row>
    <row r="121" spans="1:13" ht="15.75">
      <c r="A121" s="9"/>
      <c r="B121" s="17" t="s">
        <v>88</v>
      </c>
      <c r="C121" s="23"/>
      <c r="D121" s="14"/>
      <c r="E121" s="12"/>
      <c r="F121" s="13"/>
      <c r="G121" s="12"/>
      <c r="H121" s="12"/>
      <c r="I121" s="12"/>
      <c r="J121" s="12"/>
      <c r="K121" s="12"/>
      <c r="L121" s="12"/>
      <c r="M121" s="12"/>
    </row>
    <row r="122" spans="1:13" ht="15.75">
      <c r="A122" s="9"/>
      <c r="B122" s="23" t="s">
        <v>85</v>
      </c>
      <c r="C122" s="23"/>
      <c r="D122" s="14"/>
      <c r="E122" s="12">
        <v>0</v>
      </c>
      <c r="F122" s="13">
        <v>90393.2</v>
      </c>
      <c r="G122" s="12">
        <f>E122+F122</f>
        <v>90393.2</v>
      </c>
      <c r="H122" s="12">
        <v>0</v>
      </c>
      <c r="I122" s="12">
        <v>0</v>
      </c>
      <c r="J122" s="12">
        <v>0</v>
      </c>
      <c r="K122" s="12">
        <f t="shared" si="1"/>
        <v>90393.2</v>
      </c>
      <c r="L122" s="12">
        <f t="shared" si="2"/>
        <v>90393.2</v>
      </c>
      <c r="M122" s="12">
        <f t="shared" si="3"/>
        <v>0</v>
      </c>
    </row>
    <row r="123" spans="1:13" ht="31.5" hidden="1">
      <c r="A123" s="9">
        <v>33</v>
      </c>
      <c r="B123" s="23" t="s">
        <v>51</v>
      </c>
      <c r="C123" s="23" t="s">
        <v>18</v>
      </c>
      <c r="D123" s="14" t="s">
        <v>27</v>
      </c>
      <c r="E123" s="12">
        <v>0</v>
      </c>
      <c r="F123" s="13">
        <v>0</v>
      </c>
      <c r="G123" s="12">
        <f>E123+F123</f>
        <v>0</v>
      </c>
      <c r="H123" s="12">
        <v>0</v>
      </c>
      <c r="I123" s="12">
        <v>0</v>
      </c>
      <c r="J123" s="12">
        <v>0</v>
      </c>
      <c r="K123" s="12">
        <f t="shared" si="1"/>
        <v>0</v>
      </c>
      <c r="L123" s="12">
        <f t="shared" si="2"/>
        <v>0</v>
      </c>
      <c r="M123" s="12">
        <f t="shared" si="3"/>
        <v>0</v>
      </c>
    </row>
    <row r="124" spans="1:13" ht="15.75" hidden="1">
      <c r="A124" s="9"/>
      <c r="B124" s="17" t="s">
        <v>88</v>
      </c>
      <c r="C124" s="23"/>
      <c r="D124" s="14"/>
      <c r="E124" s="12"/>
      <c r="F124" s="13"/>
      <c r="G124" s="12"/>
      <c r="H124" s="12"/>
      <c r="I124" s="12"/>
      <c r="J124" s="12"/>
      <c r="K124" s="12"/>
      <c r="L124" s="12"/>
      <c r="M124" s="12"/>
    </row>
    <row r="125" spans="1:13" ht="15.75" hidden="1">
      <c r="A125" s="9"/>
      <c r="B125" s="23" t="s">
        <v>85</v>
      </c>
      <c r="C125" s="23"/>
      <c r="D125" s="14"/>
      <c r="E125" s="12">
        <v>0</v>
      </c>
      <c r="F125" s="13">
        <v>0</v>
      </c>
      <c r="G125" s="12">
        <f>E125+F125</f>
        <v>0</v>
      </c>
      <c r="H125" s="12">
        <v>0</v>
      </c>
      <c r="I125" s="12">
        <v>0</v>
      </c>
      <c r="J125" s="12">
        <v>0</v>
      </c>
      <c r="K125" s="12">
        <f t="shared" si="1"/>
        <v>0</v>
      </c>
      <c r="L125" s="12">
        <f t="shared" si="2"/>
        <v>0</v>
      </c>
      <c r="M125" s="12">
        <f t="shared" si="3"/>
        <v>0</v>
      </c>
    </row>
    <row r="126" spans="1:13" ht="31.5">
      <c r="A126" s="9" t="s">
        <v>121</v>
      </c>
      <c r="B126" s="23" t="s">
        <v>38</v>
      </c>
      <c r="C126" s="23" t="s">
        <v>18</v>
      </c>
      <c r="D126" s="14" t="s">
        <v>27</v>
      </c>
      <c r="E126" s="12">
        <v>19107.7</v>
      </c>
      <c r="F126" s="13">
        <v>-19107.7</v>
      </c>
      <c r="G126" s="12">
        <f>E126+F126</f>
        <v>0</v>
      </c>
      <c r="H126" s="12">
        <v>0</v>
      </c>
      <c r="I126" s="12">
        <v>0</v>
      </c>
      <c r="J126" s="12">
        <v>0</v>
      </c>
      <c r="K126" s="12">
        <f t="shared" si="1"/>
        <v>-19107.7</v>
      </c>
      <c r="L126" s="12">
        <f t="shared" si="2"/>
        <v>0</v>
      </c>
      <c r="M126" s="12">
        <f t="shared" si="3"/>
        <v>0</v>
      </c>
    </row>
    <row r="127" spans="1:13" ht="15.75">
      <c r="A127" s="9"/>
      <c r="B127" s="17" t="s">
        <v>88</v>
      </c>
      <c r="C127" s="23"/>
      <c r="D127" s="14"/>
      <c r="E127" s="12"/>
      <c r="F127" s="13"/>
      <c r="G127" s="12"/>
      <c r="H127" s="12"/>
      <c r="I127" s="12"/>
      <c r="J127" s="12"/>
      <c r="K127" s="12"/>
      <c r="L127" s="12"/>
      <c r="M127" s="12"/>
    </row>
    <row r="128" spans="1:13" ht="15.75">
      <c r="A128" s="9"/>
      <c r="B128" s="23" t="s">
        <v>85</v>
      </c>
      <c r="C128" s="23"/>
      <c r="D128" s="14"/>
      <c r="E128" s="12">
        <v>19107.7</v>
      </c>
      <c r="F128" s="13">
        <v>-19107.7</v>
      </c>
      <c r="G128" s="12">
        <f>E128+F128</f>
        <v>0</v>
      </c>
      <c r="H128" s="12">
        <v>0</v>
      </c>
      <c r="I128" s="12">
        <v>0</v>
      </c>
      <c r="J128" s="12">
        <v>0</v>
      </c>
      <c r="K128" s="12">
        <f t="shared" si="1"/>
        <v>-19107.7</v>
      </c>
      <c r="L128" s="12">
        <f t="shared" si="2"/>
        <v>0</v>
      </c>
      <c r="M128" s="12">
        <f t="shared" si="3"/>
        <v>0</v>
      </c>
    </row>
    <row r="129" spans="1:13" ht="78.75">
      <c r="A129" s="9" t="s">
        <v>122</v>
      </c>
      <c r="B129" s="32" t="s">
        <v>90</v>
      </c>
      <c r="C129" s="23" t="s">
        <v>18</v>
      </c>
      <c r="D129" s="14" t="s">
        <v>142</v>
      </c>
      <c r="E129" s="12">
        <v>0</v>
      </c>
      <c r="F129" s="13">
        <v>10913.6</v>
      </c>
      <c r="G129" s="12">
        <f>E129+F129</f>
        <v>10913.6</v>
      </c>
      <c r="H129" s="12">
        <v>0</v>
      </c>
      <c r="I129" s="12">
        <v>0</v>
      </c>
      <c r="J129" s="12">
        <v>0</v>
      </c>
      <c r="K129" s="12">
        <f t="shared" si="1"/>
        <v>10913.6</v>
      </c>
      <c r="L129" s="12">
        <f t="shared" si="2"/>
        <v>10913.6</v>
      </c>
      <c r="M129" s="12">
        <f t="shared" si="3"/>
        <v>0</v>
      </c>
    </row>
    <row r="130" spans="1:13" ht="15.75">
      <c r="A130" s="9"/>
      <c r="B130" s="17" t="s">
        <v>88</v>
      </c>
      <c r="C130" s="23"/>
      <c r="D130" s="14"/>
      <c r="E130" s="12"/>
      <c r="F130" s="13"/>
      <c r="G130" s="12"/>
      <c r="H130" s="12"/>
      <c r="I130" s="12"/>
      <c r="J130" s="12"/>
      <c r="K130" s="12"/>
      <c r="L130" s="12"/>
      <c r="M130" s="12"/>
    </row>
    <row r="131" spans="1:13" ht="15.75">
      <c r="A131" s="9"/>
      <c r="B131" s="23" t="s">
        <v>85</v>
      </c>
      <c r="C131" s="23"/>
      <c r="D131" s="14"/>
      <c r="E131" s="12">
        <v>0</v>
      </c>
      <c r="F131" s="13">
        <v>10913.6</v>
      </c>
      <c r="G131" s="12">
        <f>E131+F131</f>
        <v>10913.6</v>
      </c>
      <c r="H131" s="12">
        <v>0</v>
      </c>
      <c r="I131" s="12">
        <v>0</v>
      </c>
      <c r="J131" s="12">
        <v>0</v>
      </c>
      <c r="K131" s="12">
        <f t="shared" si="1"/>
        <v>10913.6</v>
      </c>
      <c r="L131" s="12">
        <f t="shared" si="2"/>
        <v>10913.6</v>
      </c>
      <c r="M131" s="12">
        <f t="shared" si="3"/>
        <v>0</v>
      </c>
    </row>
    <row r="132" spans="1:13" ht="15.75">
      <c r="A132" s="9"/>
      <c r="B132" s="45" t="s">
        <v>37</v>
      </c>
      <c r="C132" s="45"/>
      <c r="D132" s="56"/>
      <c r="E132" s="12">
        <f>E135+E138+E141+E144</f>
        <v>107263.9</v>
      </c>
      <c r="F132" s="13">
        <f>F135+F138+F141+F144</f>
        <v>-107263.9</v>
      </c>
      <c r="G132" s="12">
        <f>E132+F132</f>
        <v>0</v>
      </c>
      <c r="H132" s="12">
        <f>H135+H138+H141+H144</f>
        <v>0</v>
      </c>
      <c r="I132" s="12">
        <v>0</v>
      </c>
      <c r="J132" s="12">
        <v>0</v>
      </c>
      <c r="K132" s="12">
        <f t="shared" si="1"/>
        <v>-107263.9</v>
      </c>
      <c r="L132" s="12">
        <f t="shared" si="2"/>
        <v>0</v>
      </c>
      <c r="M132" s="12">
        <f t="shared" si="3"/>
        <v>0</v>
      </c>
    </row>
    <row r="133" spans="1:13" ht="15.75">
      <c r="A133" s="9"/>
      <c r="B133" s="17" t="s">
        <v>88</v>
      </c>
      <c r="C133" s="23"/>
      <c r="D133" s="14"/>
      <c r="E133" s="12"/>
      <c r="F133" s="13"/>
      <c r="G133" s="12"/>
      <c r="H133" s="12"/>
      <c r="I133" s="12"/>
      <c r="J133" s="12"/>
      <c r="K133" s="12"/>
      <c r="L133" s="12"/>
      <c r="M133" s="12"/>
    </row>
    <row r="134" spans="1:13" ht="15.75">
      <c r="A134" s="9"/>
      <c r="B134" s="23" t="s">
        <v>85</v>
      </c>
      <c r="C134" s="23"/>
      <c r="D134" s="14"/>
      <c r="E134" s="12">
        <f>E137+E140+E143+E146</f>
        <v>107263.9</v>
      </c>
      <c r="F134" s="13">
        <f>F137+F140+F143+F146</f>
        <v>-107263.9</v>
      </c>
      <c r="G134" s="12">
        <f>E134+F134</f>
        <v>0</v>
      </c>
      <c r="H134" s="12">
        <f>H137+H140+H143+H146</f>
        <v>0</v>
      </c>
      <c r="I134" s="12">
        <v>0</v>
      </c>
      <c r="J134" s="12">
        <v>0</v>
      </c>
      <c r="K134" s="12">
        <f t="shared" si="1"/>
        <v>-107263.9</v>
      </c>
      <c r="L134" s="12">
        <f t="shared" si="2"/>
        <v>0</v>
      </c>
      <c r="M134" s="12">
        <f t="shared" si="3"/>
        <v>0</v>
      </c>
    </row>
    <row r="135" spans="1:13" ht="47.25">
      <c r="A135" s="9" t="s">
        <v>123</v>
      </c>
      <c r="B135" s="23" t="s">
        <v>41</v>
      </c>
      <c r="C135" s="23" t="s">
        <v>37</v>
      </c>
      <c r="D135" s="14" t="s">
        <v>39</v>
      </c>
      <c r="E135" s="12">
        <v>70000</v>
      </c>
      <c r="F135" s="13">
        <v>-70000</v>
      </c>
      <c r="G135" s="12">
        <f>E135+F135</f>
        <v>0</v>
      </c>
      <c r="H135" s="12">
        <v>0</v>
      </c>
      <c r="I135" s="12">
        <v>0</v>
      </c>
      <c r="J135" s="12">
        <v>0</v>
      </c>
      <c r="K135" s="12">
        <f t="shared" si="1"/>
        <v>-70000</v>
      </c>
      <c r="L135" s="12">
        <f t="shared" si="2"/>
        <v>0</v>
      </c>
      <c r="M135" s="12">
        <f t="shared" si="3"/>
        <v>0</v>
      </c>
    </row>
    <row r="136" spans="1:13" ht="15.75">
      <c r="A136" s="9"/>
      <c r="B136" s="17" t="s">
        <v>88</v>
      </c>
      <c r="C136" s="23"/>
      <c r="D136" s="14"/>
      <c r="E136" s="12"/>
      <c r="F136" s="13"/>
      <c r="G136" s="12"/>
      <c r="H136" s="12"/>
      <c r="I136" s="12"/>
      <c r="J136" s="12"/>
      <c r="K136" s="12"/>
      <c r="L136" s="12"/>
      <c r="M136" s="12"/>
    </row>
    <row r="137" spans="1:13" ht="15.75">
      <c r="A137" s="9"/>
      <c r="B137" s="23" t="s">
        <v>85</v>
      </c>
      <c r="C137" s="23"/>
      <c r="D137" s="14"/>
      <c r="E137" s="12">
        <v>70000</v>
      </c>
      <c r="F137" s="13">
        <v>-70000</v>
      </c>
      <c r="G137" s="12">
        <f>E137+F137</f>
        <v>0</v>
      </c>
      <c r="H137" s="12">
        <v>0</v>
      </c>
      <c r="I137" s="12">
        <v>0</v>
      </c>
      <c r="J137" s="12">
        <v>0</v>
      </c>
      <c r="K137" s="12">
        <f aca="true" t="shared" si="4" ref="K137:K191">I137+F137</f>
        <v>-70000</v>
      </c>
      <c r="L137" s="12">
        <f aca="true" t="shared" si="5" ref="L137:L191">I137+G137</f>
        <v>0</v>
      </c>
      <c r="M137" s="12">
        <f aca="true" t="shared" si="6" ref="M137:M191">J137+H137</f>
        <v>0</v>
      </c>
    </row>
    <row r="138" spans="1:13" ht="47.25" hidden="1">
      <c r="A138" s="21">
        <v>37</v>
      </c>
      <c r="B138" s="27" t="s">
        <v>42</v>
      </c>
      <c r="C138" s="27" t="s">
        <v>37</v>
      </c>
      <c r="D138" s="27" t="s">
        <v>39</v>
      </c>
      <c r="E138" s="12">
        <v>0</v>
      </c>
      <c r="F138" s="13">
        <v>0</v>
      </c>
      <c r="G138" s="12">
        <f>E138+F138</f>
        <v>0</v>
      </c>
      <c r="H138" s="12">
        <v>0</v>
      </c>
      <c r="I138" s="12">
        <v>0</v>
      </c>
      <c r="J138" s="12">
        <v>0</v>
      </c>
      <c r="K138" s="12">
        <f t="shared" si="4"/>
        <v>0</v>
      </c>
      <c r="L138" s="12">
        <f t="shared" si="5"/>
        <v>0</v>
      </c>
      <c r="M138" s="12">
        <f t="shared" si="6"/>
        <v>0</v>
      </c>
    </row>
    <row r="139" spans="1:13" ht="15.75" hidden="1">
      <c r="A139" s="21"/>
      <c r="B139" s="17" t="s">
        <v>88</v>
      </c>
      <c r="C139" s="27"/>
      <c r="D139" s="27"/>
      <c r="E139" s="12"/>
      <c r="F139" s="13"/>
      <c r="G139" s="12"/>
      <c r="H139" s="12"/>
      <c r="I139" s="12"/>
      <c r="J139" s="12"/>
      <c r="K139" s="12"/>
      <c r="L139" s="12"/>
      <c r="M139" s="12"/>
    </row>
    <row r="140" spans="1:13" ht="15.75" hidden="1">
      <c r="A140" s="21"/>
      <c r="B140" s="23" t="s">
        <v>85</v>
      </c>
      <c r="C140" s="27"/>
      <c r="D140" s="27"/>
      <c r="E140" s="12">
        <v>0</v>
      </c>
      <c r="F140" s="13">
        <v>0</v>
      </c>
      <c r="G140" s="12">
        <f>E140+F140</f>
        <v>0</v>
      </c>
      <c r="H140" s="12">
        <v>0</v>
      </c>
      <c r="I140" s="12">
        <v>0</v>
      </c>
      <c r="J140" s="12">
        <v>0</v>
      </c>
      <c r="K140" s="12">
        <f t="shared" si="4"/>
        <v>0</v>
      </c>
      <c r="L140" s="12">
        <f t="shared" si="5"/>
        <v>0</v>
      </c>
      <c r="M140" s="12">
        <f t="shared" si="6"/>
        <v>0</v>
      </c>
    </row>
    <row r="141" spans="1:13" ht="47.25">
      <c r="A141" s="21" t="s">
        <v>124</v>
      </c>
      <c r="B141" s="27" t="s">
        <v>43</v>
      </c>
      <c r="C141" s="27" t="s">
        <v>37</v>
      </c>
      <c r="D141" s="27" t="s">
        <v>39</v>
      </c>
      <c r="E141" s="12">
        <v>20000</v>
      </c>
      <c r="F141" s="13">
        <v>-20000</v>
      </c>
      <c r="G141" s="12">
        <f>E141+F141</f>
        <v>0</v>
      </c>
      <c r="H141" s="12">
        <v>0</v>
      </c>
      <c r="I141" s="12">
        <v>0</v>
      </c>
      <c r="J141" s="12">
        <v>0</v>
      </c>
      <c r="K141" s="12">
        <f t="shared" si="4"/>
        <v>-20000</v>
      </c>
      <c r="L141" s="12">
        <f t="shared" si="5"/>
        <v>0</v>
      </c>
      <c r="M141" s="12">
        <f t="shared" si="6"/>
        <v>0</v>
      </c>
    </row>
    <row r="142" spans="1:13" ht="15.75">
      <c r="A142" s="21"/>
      <c r="B142" s="17" t="s">
        <v>88</v>
      </c>
      <c r="C142" s="27"/>
      <c r="D142" s="27"/>
      <c r="E142" s="12"/>
      <c r="F142" s="13"/>
      <c r="G142" s="12"/>
      <c r="H142" s="12"/>
      <c r="I142" s="12"/>
      <c r="J142" s="12"/>
      <c r="K142" s="12"/>
      <c r="L142" s="12"/>
      <c r="M142" s="12"/>
    </row>
    <row r="143" spans="1:13" ht="15.75">
      <c r="A143" s="21"/>
      <c r="B143" s="23" t="s">
        <v>85</v>
      </c>
      <c r="C143" s="27"/>
      <c r="D143" s="27"/>
      <c r="E143" s="12">
        <v>20000</v>
      </c>
      <c r="F143" s="13">
        <v>-20000</v>
      </c>
      <c r="G143" s="12">
        <f>E143+F143</f>
        <v>0</v>
      </c>
      <c r="H143" s="12">
        <v>0</v>
      </c>
      <c r="I143" s="12">
        <v>0</v>
      </c>
      <c r="J143" s="12">
        <v>0</v>
      </c>
      <c r="K143" s="12">
        <f t="shared" si="4"/>
        <v>-20000</v>
      </c>
      <c r="L143" s="12">
        <f t="shared" si="5"/>
        <v>0</v>
      </c>
      <c r="M143" s="12">
        <f t="shared" si="6"/>
        <v>0</v>
      </c>
    </row>
    <row r="144" spans="1:13" ht="47.25">
      <c r="A144" s="21" t="s">
        <v>125</v>
      </c>
      <c r="B144" s="27" t="s">
        <v>44</v>
      </c>
      <c r="C144" s="27" t="s">
        <v>37</v>
      </c>
      <c r="D144" s="27" t="s">
        <v>39</v>
      </c>
      <c r="E144" s="12">
        <v>17263.9</v>
      </c>
      <c r="F144" s="13">
        <v>-17263.9</v>
      </c>
      <c r="G144" s="12">
        <f>E144+F144</f>
        <v>0</v>
      </c>
      <c r="H144" s="12">
        <v>0</v>
      </c>
      <c r="I144" s="12">
        <v>0</v>
      </c>
      <c r="J144" s="12">
        <v>0</v>
      </c>
      <c r="K144" s="12">
        <f t="shared" si="4"/>
        <v>-17263.9</v>
      </c>
      <c r="L144" s="12">
        <f t="shared" si="5"/>
        <v>0</v>
      </c>
      <c r="M144" s="12">
        <f t="shared" si="6"/>
        <v>0</v>
      </c>
    </row>
    <row r="145" spans="1:13" ht="15.75">
      <c r="A145" s="21"/>
      <c r="B145" s="17" t="s">
        <v>88</v>
      </c>
      <c r="C145" s="27"/>
      <c r="D145" s="27"/>
      <c r="E145" s="12"/>
      <c r="F145" s="13"/>
      <c r="G145" s="12"/>
      <c r="H145" s="12"/>
      <c r="I145" s="12"/>
      <c r="J145" s="12"/>
      <c r="K145" s="12"/>
      <c r="L145" s="12"/>
      <c r="M145" s="12"/>
    </row>
    <row r="146" spans="1:13" ht="15.75">
      <c r="A146" s="21"/>
      <c r="B146" s="23" t="s">
        <v>85</v>
      </c>
      <c r="C146" s="27"/>
      <c r="D146" s="27"/>
      <c r="E146" s="12">
        <v>17263.9</v>
      </c>
      <c r="F146" s="13">
        <v>-17263.9</v>
      </c>
      <c r="G146" s="12">
        <f>E146+F146</f>
        <v>0</v>
      </c>
      <c r="H146" s="12">
        <v>0</v>
      </c>
      <c r="I146" s="12">
        <v>0</v>
      </c>
      <c r="J146" s="12">
        <v>0</v>
      </c>
      <c r="K146" s="12">
        <f t="shared" si="4"/>
        <v>-17263.9</v>
      </c>
      <c r="L146" s="12">
        <f t="shared" si="5"/>
        <v>0</v>
      </c>
      <c r="M146" s="12">
        <f t="shared" si="6"/>
        <v>0</v>
      </c>
    </row>
    <row r="147" spans="1:13" ht="15.75">
      <c r="A147" s="21"/>
      <c r="B147" s="47" t="s">
        <v>45</v>
      </c>
      <c r="C147" s="47"/>
      <c r="D147" s="48"/>
      <c r="E147" s="12">
        <f>E150+E153+E156+E159+E162+E165+E168+E171+E174+E177+E180</f>
        <v>7500</v>
      </c>
      <c r="F147" s="13">
        <f>F150+F153+F156+F159+F162+F165+F168+F171+F174+F177+F180</f>
        <v>0</v>
      </c>
      <c r="G147" s="10">
        <f>E147+F147</f>
        <v>7500</v>
      </c>
      <c r="H147" s="12">
        <f>H150+H153+H156+H159+H162+H165+H168+H171+H174+H177+H180</f>
        <v>0</v>
      </c>
      <c r="I147" s="12">
        <v>0</v>
      </c>
      <c r="J147" s="12">
        <v>0</v>
      </c>
      <c r="K147" s="12">
        <f t="shared" si="4"/>
        <v>0</v>
      </c>
      <c r="L147" s="12">
        <f t="shared" si="5"/>
        <v>7500</v>
      </c>
      <c r="M147" s="12">
        <f t="shared" si="6"/>
        <v>0</v>
      </c>
    </row>
    <row r="148" spans="1:13" ht="15.75">
      <c r="A148" s="21"/>
      <c r="B148" s="17" t="s">
        <v>88</v>
      </c>
      <c r="C148" s="17"/>
      <c r="D148" s="15"/>
      <c r="E148" s="12"/>
      <c r="F148" s="13"/>
      <c r="G148" s="10"/>
      <c r="H148" s="12"/>
      <c r="I148" s="12"/>
      <c r="J148" s="12"/>
      <c r="K148" s="12"/>
      <c r="L148" s="12"/>
      <c r="M148" s="12"/>
    </row>
    <row r="149" spans="1:13" ht="15.75">
      <c r="A149" s="21"/>
      <c r="B149" s="23" t="s">
        <v>85</v>
      </c>
      <c r="C149" s="17"/>
      <c r="D149" s="15"/>
      <c r="E149" s="12">
        <f>E152+E155+E158+E161+E164+E167+E170+E173+E176+E179+E182</f>
        <v>7500</v>
      </c>
      <c r="F149" s="13">
        <f>F152+F155+F158+F161+F164+F167+F170+F173+F176+F179+F182</f>
        <v>0</v>
      </c>
      <c r="G149" s="10">
        <f>E149+F149</f>
        <v>7500</v>
      </c>
      <c r="H149" s="12">
        <f>H152+H155+H158+H161+H164+H167+H170+H173+H176+H179+H182</f>
        <v>0</v>
      </c>
      <c r="I149" s="12">
        <v>0</v>
      </c>
      <c r="J149" s="12">
        <v>0</v>
      </c>
      <c r="K149" s="12">
        <f t="shared" si="4"/>
        <v>0</v>
      </c>
      <c r="L149" s="12">
        <f t="shared" si="5"/>
        <v>7500</v>
      </c>
      <c r="M149" s="12">
        <f t="shared" si="6"/>
        <v>0</v>
      </c>
    </row>
    <row r="150" spans="1:13" ht="157.5" hidden="1">
      <c r="A150" s="9">
        <v>40</v>
      </c>
      <c r="B150" s="36" t="s">
        <v>52</v>
      </c>
      <c r="C150" s="23" t="s">
        <v>23</v>
      </c>
      <c r="D150" s="14" t="s">
        <v>67</v>
      </c>
      <c r="E150" s="12">
        <v>0</v>
      </c>
      <c r="F150" s="13">
        <v>0</v>
      </c>
      <c r="G150" s="12">
        <f>E150+F150</f>
        <v>0</v>
      </c>
      <c r="H150" s="12">
        <v>0</v>
      </c>
      <c r="I150" s="12">
        <v>0</v>
      </c>
      <c r="J150" s="12">
        <v>0</v>
      </c>
      <c r="K150" s="12">
        <f t="shared" si="4"/>
        <v>0</v>
      </c>
      <c r="L150" s="12">
        <f t="shared" si="5"/>
        <v>0</v>
      </c>
      <c r="M150" s="12">
        <f t="shared" si="6"/>
        <v>0</v>
      </c>
    </row>
    <row r="151" spans="1:13" ht="15.75" hidden="1">
      <c r="A151" s="9"/>
      <c r="B151" s="17" t="s">
        <v>88</v>
      </c>
      <c r="C151" s="23"/>
      <c r="D151" s="14"/>
      <c r="E151" s="12"/>
      <c r="F151" s="13"/>
      <c r="G151" s="12"/>
      <c r="H151" s="12"/>
      <c r="I151" s="12"/>
      <c r="J151" s="12"/>
      <c r="K151" s="12"/>
      <c r="L151" s="12"/>
      <c r="M151" s="12"/>
    </row>
    <row r="152" spans="1:13" ht="15.75" hidden="1">
      <c r="A152" s="9"/>
      <c r="B152" s="23" t="s">
        <v>85</v>
      </c>
      <c r="C152" s="23"/>
      <c r="D152" s="14"/>
      <c r="E152" s="12">
        <v>0</v>
      </c>
      <c r="F152" s="13">
        <v>0</v>
      </c>
      <c r="G152" s="12">
        <f>E152+F152</f>
        <v>0</v>
      </c>
      <c r="H152" s="12">
        <v>0</v>
      </c>
      <c r="I152" s="12">
        <v>0</v>
      </c>
      <c r="J152" s="12">
        <v>0</v>
      </c>
      <c r="K152" s="12">
        <f t="shared" si="4"/>
        <v>0</v>
      </c>
      <c r="L152" s="12">
        <f t="shared" si="5"/>
        <v>0</v>
      </c>
      <c r="M152" s="12">
        <f t="shared" si="6"/>
        <v>0</v>
      </c>
    </row>
    <row r="153" spans="1:13" ht="157.5">
      <c r="A153" s="9" t="s">
        <v>126</v>
      </c>
      <c r="B153" s="36" t="s">
        <v>62</v>
      </c>
      <c r="C153" s="23" t="s">
        <v>24</v>
      </c>
      <c r="D153" s="14" t="s">
        <v>67</v>
      </c>
      <c r="E153" s="12">
        <v>1500</v>
      </c>
      <c r="F153" s="13">
        <v>0</v>
      </c>
      <c r="G153" s="12">
        <f>E153+F153</f>
        <v>1500</v>
      </c>
      <c r="H153" s="12">
        <v>0</v>
      </c>
      <c r="I153" s="12">
        <v>0</v>
      </c>
      <c r="J153" s="12">
        <v>0</v>
      </c>
      <c r="K153" s="12">
        <f t="shared" si="4"/>
        <v>0</v>
      </c>
      <c r="L153" s="12">
        <f t="shared" si="5"/>
        <v>1500</v>
      </c>
      <c r="M153" s="12">
        <f t="shared" si="6"/>
        <v>0</v>
      </c>
    </row>
    <row r="154" spans="1:13" ht="15.75">
      <c r="A154" s="9"/>
      <c r="B154" s="17" t="s">
        <v>88</v>
      </c>
      <c r="C154" s="23"/>
      <c r="D154" s="14"/>
      <c r="E154" s="12"/>
      <c r="F154" s="13"/>
      <c r="G154" s="12"/>
      <c r="H154" s="12"/>
      <c r="I154" s="12"/>
      <c r="J154" s="12"/>
      <c r="K154" s="12"/>
      <c r="L154" s="12"/>
      <c r="M154" s="12"/>
    </row>
    <row r="155" spans="1:13" ht="15.75">
      <c r="A155" s="9"/>
      <c r="B155" s="23" t="s">
        <v>85</v>
      </c>
      <c r="C155" s="23"/>
      <c r="D155" s="14"/>
      <c r="E155" s="12">
        <v>1500</v>
      </c>
      <c r="F155" s="13">
        <v>0</v>
      </c>
      <c r="G155" s="12">
        <f>E155+F155</f>
        <v>1500</v>
      </c>
      <c r="H155" s="12">
        <v>0</v>
      </c>
      <c r="I155" s="12">
        <v>0</v>
      </c>
      <c r="J155" s="12">
        <v>0</v>
      </c>
      <c r="K155" s="12">
        <f t="shared" si="4"/>
        <v>0</v>
      </c>
      <c r="L155" s="12">
        <f t="shared" si="5"/>
        <v>1500</v>
      </c>
      <c r="M155" s="12">
        <f t="shared" si="6"/>
        <v>0</v>
      </c>
    </row>
    <row r="156" spans="1:13" ht="157.5">
      <c r="A156" s="9" t="s">
        <v>127</v>
      </c>
      <c r="B156" s="36" t="s">
        <v>56</v>
      </c>
      <c r="C156" s="23" t="s">
        <v>24</v>
      </c>
      <c r="D156" s="14" t="s">
        <v>67</v>
      </c>
      <c r="E156" s="12">
        <v>1500</v>
      </c>
      <c r="F156" s="13">
        <v>0</v>
      </c>
      <c r="G156" s="12">
        <f>E156+F156</f>
        <v>1500</v>
      </c>
      <c r="H156" s="12">
        <v>0</v>
      </c>
      <c r="I156" s="12">
        <v>0</v>
      </c>
      <c r="J156" s="12">
        <v>0</v>
      </c>
      <c r="K156" s="12">
        <f t="shared" si="4"/>
        <v>0</v>
      </c>
      <c r="L156" s="12">
        <f t="shared" si="5"/>
        <v>1500</v>
      </c>
      <c r="M156" s="12">
        <f t="shared" si="6"/>
        <v>0</v>
      </c>
    </row>
    <row r="157" spans="1:13" ht="15.75">
      <c r="A157" s="9"/>
      <c r="B157" s="17" t="s">
        <v>88</v>
      </c>
      <c r="C157" s="23"/>
      <c r="D157" s="14"/>
      <c r="E157" s="12"/>
      <c r="F157" s="13"/>
      <c r="G157" s="12"/>
      <c r="H157" s="12"/>
      <c r="I157" s="12"/>
      <c r="J157" s="12"/>
      <c r="K157" s="12"/>
      <c r="L157" s="12"/>
      <c r="M157" s="12"/>
    </row>
    <row r="158" spans="1:13" ht="15.75">
      <c r="A158" s="9"/>
      <c r="B158" s="23" t="s">
        <v>85</v>
      </c>
      <c r="C158" s="23"/>
      <c r="D158" s="14"/>
      <c r="E158" s="12">
        <v>1500</v>
      </c>
      <c r="F158" s="13">
        <v>0</v>
      </c>
      <c r="G158" s="12">
        <f>E158+F158</f>
        <v>1500</v>
      </c>
      <c r="H158" s="12">
        <v>0</v>
      </c>
      <c r="I158" s="12">
        <v>0</v>
      </c>
      <c r="J158" s="12">
        <v>0</v>
      </c>
      <c r="K158" s="12">
        <f t="shared" si="4"/>
        <v>0</v>
      </c>
      <c r="L158" s="12">
        <f t="shared" si="5"/>
        <v>1500</v>
      </c>
      <c r="M158" s="12">
        <f t="shared" si="6"/>
        <v>0</v>
      </c>
    </row>
    <row r="159" spans="1:13" ht="157.5">
      <c r="A159" s="9" t="s">
        <v>128</v>
      </c>
      <c r="B159" s="36" t="s">
        <v>57</v>
      </c>
      <c r="C159" s="23" t="s">
        <v>24</v>
      </c>
      <c r="D159" s="14" t="s">
        <v>67</v>
      </c>
      <c r="E159" s="12">
        <v>1500</v>
      </c>
      <c r="F159" s="13">
        <v>0</v>
      </c>
      <c r="G159" s="12">
        <f>E159+F159</f>
        <v>1500</v>
      </c>
      <c r="H159" s="12">
        <v>0</v>
      </c>
      <c r="I159" s="12">
        <v>0</v>
      </c>
      <c r="J159" s="12">
        <v>0</v>
      </c>
      <c r="K159" s="12">
        <f t="shared" si="4"/>
        <v>0</v>
      </c>
      <c r="L159" s="12">
        <f t="shared" si="5"/>
        <v>1500</v>
      </c>
      <c r="M159" s="12">
        <f t="shared" si="6"/>
        <v>0</v>
      </c>
    </row>
    <row r="160" spans="1:13" ht="15.75">
      <c r="A160" s="9"/>
      <c r="B160" s="17" t="s">
        <v>88</v>
      </c>
      <c r="C160" s="23"/>
      <c r="D160" s="14"/>
      <c r="E160" s="12"/>
      <c r="F160" s="13"/>
      <c r="G160" s="12"/>
      <c r="H160" s="12"/>
      <c r="I160" s="12"/>
      <c r="J160" s="12"/>
      <c r="K160" s="12"/>
      <c r="L160" s="12"/>
      <c r="M160" s="12"/>
    </row>
    <row r="161" spans="1:13" ht="15.75">
      <c r="A161" s="9"/>
      <c r="B161" s="23" t="s">
        <v>85</v>
      </c>
      <c r="C161" s="23"/>
      <c r="D161" s="14"/>
      <c r="E161" s="12">
        <v>1500</v>
      </c>
      <c r="F161" s="13">
        <v>0</v>
      </c>
      <c r="G161" s="12">
        <f>E161+F161</f>
        <v>1500</v>
      </c>
      <c r="H161" s="12">
        <v>0</v>
      </c>
      <c r="I161" s="12">
        <v>0</v>
      </c>
      <c r="J161" s="12">
        <v>0</v>
      </c>
      <c r="K161" s="12">
        <f t="shared" si="4"/>
        <v>0</v>
      </c>
      <c r="L161" s="12">
        <f t="shared" si="5"/>
        <v>1500</v>
      </c>
      <c r="M161" s="12">
        <f t="shared" si="6"/>
        <v>0</v>
      </c>
    </row>
    <row r="162" spans="1:13" ht="157.5">
      <c r="A162" s="9" t="s">
        <v>129</v>
      </c>
      <c r="B162" s="36" t="s">
        <v>58</v>
      </c>
      <c r="C162" s="23" t="s">
        <v>24</v>
      </c>
      <c r="D162" s="14" t="s">
        <v>67</v>
      </c>
      <c r="E162" s="12">
        <v>1500</v>
      </c>
      <c r="F162" s="13">
        <v>0</v>
      </c>
      <c r="G162" s="12">
        <f>E162+F162</f>
        <v>1500</v>
      </c>
      <c r="H162" s="12">
        <v>0</v>
      </c>
      <c r="I162" s="12">
        <v>0</v>
      </c>
      <c r="J162" s="12">
        <v>0</v>
      </c>
      <c r="K162" s="12">
        <f t="shared" si="4"/>
        <v>0</v>
      </c>
      <c r="L162" s="12">
        <f t="shared" si="5"/>
        <v>1500</v>
      </c>
      <c r="M162" s="12">
        <f t="shared" si="6"/>
        <v>0</v>
      </c>
    </row>
    <row r="163" spans="1:13" ht="15.75">
      <c r="A163" s="9"/>
      <c r="B163" s="17" t="s">
        <v>88</v>
      </c>
      <c r="C163" s="23"/>
      <c r="D163" s="14"/>
      <c r="E163" s="12"/>
      <c r="F163" s="13"/>
      <c r="G163" s="12"/>
      <c r="H163" s="12"/>
      <c r="I163" s="12"/>
      <c r="J163" s="12"/>
      <c r="K163" s="12"/>
      <c r="L163" s="12"/>
      <c r="M163" s="12"/>
    </row>
    <row r="164" spans="1:13" ht="15.75">
      <c r="A164" s="9"/>
      <c r="B164" s="23" t="s">
        <v>85</v>
      </c>
      <c r="C164" s="23"/>
      <c r="D164" s="14"/>
      <c r="E164" s="12">
        <v>1500</v>
      </c>
      <c r="F164" s="13">
        <v>0</v>
      </c>
      <c r="G164" s="12">
        <f>E164+F164</f>
        <v>1500</v>
      </c>
      <c r="H164" s="12">
        <v>0</v>
      </c>
      <c r="I164" s="12">
        <v>0</v>
      </c>
      <c r="J164" s="12">
        <v>0</v>
      </c>
      <c r="K164" s="12">
        <f t="shared" si="4"/>
        <v>0</v>
      </c>
      <c r="L164" s="12">
        <f t="shared" si="5"/>
        <v>1500</v>
      </c>
      <c r="M164" s="12">
        <f t="shared" si="6"/>
        <v>0</v>
      </c>
    </row>
    <row r="165" spans="1:13" ht="157.5" hidden="1">
      <c r="A165" s="9">
        <v>45</v>
      </c>
      <c r="B165" s="36" t="s">
        <v>59</v>
      </c>
      <c r="C165" s="23" t="s">
        <v>24</v>
      </c>
      <c r="D165" s="14" t="s">
        <v>67</v>
      </c>
      <c r="E165" s="12">
        <v>0</v>
      </c>
      <c r="F165" s="12">
        <v>0</v>
      </c>
      <c r="G165" s="12">
        <f>E165+F165</f>
        <v>0</v>
      </c>
      <c r="H165" s="12">
        <v>0</v>
      </c>
      <c r="I165" s="12">
        <v>0</v>
      </c>
      <c r="J165" s="12">
        <v>0</v>
      </c>
      <c r="K165" s="12">
        <f t="shared" si="4"/>
        <v>0</v>
      </c>
      <c r="L165" s="12">
        <f t="shared" si="5"/>
        <v>0</v>
      </c>
      <c r="M165" s="12">
        <f t="shared" si="6"/>
        <v>0</v>
      </c>
    </row>
    <row r="166" spans="1:13" ht="15.75" hidden="1">
      <c r="A166" s="9"/>
      <c r="B166" s="17" t="s">
        <v>88</v>
      </c>
      <c r="C166" s="23"/>
      <c r="D166" s="14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5.75" hidden="1">
      <c r="A167" s="9"/>
      <c r="B167" s="23" t="s">
        <v>85</v>
      </c>
      <c r="C167" s="23"/>
      <c r="D167" s="14"/>
      <c r="E167" s="12">
        <v>0</v>
      </c>
      <c r="F167" s="12">
        <v>0</v>
      </c>
      <c r="G167" s="12">
        <f>E167+F167</f>
        <v>0</v>
      </c>
      <c r="H167" s="12">
        <v>0</v>
      </c>
      <c r="I167" s="12">
        <v>0</v>
      </c>
      <c r="J167" s="12">
        <v>0</v>
      </c>
      <c r="K167" s="12">
        <f t="shared" si="4"/>
        <v>0</v>
      </c>
      <c r="L167" s="12">
        <f t="shared" si="5"/>
        <v>0</v>
      </c>
      <c r="M167" s="12">
        <f t="shared" si="6"/>
        <v>0</v>
      </c>
    </row>
    <row r="168" spans="1:13" ht="157.5" hidden="1">
      <c r="A168" s="9">
        <v>46</v>
      </c>
      <c r="B168" s="36" t="s">
        <v>60</v>
      </c>
      <c r="C168" s="23" t="s">
        <v>24</v>
      </c>
      <c r="D168" s="14" t="s">
        <v>67</v>
      </c>
      <c r="E168" s="12">
        <v>0</v>
      </c>
      <c r="F168" s="13">
        <v>0</v>
      </c>
      <c r="G168" s="12">
        <f>E168+F168</f>
        <v>0</v>
      </c>
      <c r="H168" s="12">
        <v>0</v>
      </c>
      <c r="I168" s="12">
        <v>0</v>
      </c>
      <c r="J168" s="12">
        <v>0</v>
      </c>
      <c r="K168" s="12">
        <f t="shared" si="4"/>
        <v>0</v>
      </c>
      <c r="L168" s="12">
        <f t="shared" si="5"/>
        <v>0</v>
      </c>
      <c r="M168" s="12">
        <f t="shared" si="6"/>
        <v>0</v>
      </c>
    </row>
    <row r="169" spans="1:13" ht="15.75" hidden="1">
      <c r="A169" s="9"/>
      <c r="B169" s="17" t="s">
        <v>88</v>
      </c>
      <c r="C169" s="23"/>
      <c r="D169" s="14"/>
      <c r="E169" s="12"/>
      <c r="F169" s="13"/>
      <c r="G169" s="12"/>
      <c r="H169" s="12"/>
      <c r="I169" s="12"/>
      <c r="J169" s="12"/>
      <c r="K169" s="12"/>
      <c r="L169" s="12"/>
      <c r="M169" s="12"/>
    </row>
    <row r="170" spans="1:13" ht="15.75" hidden="1">
      <c r="A170" s="9"/>
      <c r="B170" s="23" t="s">
        <v>85</v>
      </c>
      <c r="C170" s="23"/>
      <c r="D170" s="14"/>
      <c r="E170" s="12">
        <v>0</v>
      </c>
      <c r="F170" s="13">
        <v>0</v>
      </c>
      <c r="G170" s="12">
        <f>E170+F170</f>
        <v>0</v>
      </c>
      <c r="H170" s="12">
        <v>0</v>
      </c>
      <c r="I170" s="12">
        <v>0</v>
      </c>
      <c r="J170" s="12">
        <v>0</v>
      </c>
      <c r="K170" s="12">
        <f t="shared" si="4"/>
        <v>0</v>
      </c>
      <c r="L170" s="12">
        <f t="shared" si="5"/>
        <v>0</v>
      </c>
      <c r="M170" s="12">
        <f t="shared" si="6"/>
        <v>0</v>
      </c>
    </row>
    <row r="171" spans="1:13" ht="157.5" hidden="1">
      <c r="A171" s="9">
        <v>47</v>
      </c>
      <c r="B171" s="36" t="s">
        <v>61</v>
      </c>
      <c r="C171" s="23" t="s">
        <v>24</v>
      </c>
      <c r="D171" s="14" t="s">
        <v>67</v>
      </c>
      <c r="E171" s="12">
        <v>0</v>
      </c>
      <c r="F171" s="12">
        <v>0</v>
      </c>
      <c r="G171" s="12">
        <f>E171+F171</f>
        <v>0</v>
      </c>
      <c r="H171" s="12">
        <v>0</v>
      </c>
      <c r="I171" s="12">
        <v>0</v>
      </c>
      <c r="J171" s="12">
        <v>0</v>
      </c>
      <c r="K171" s="12">
        <f t="shared" si="4"/>
        <v>0</v>
      </c>
      <c r="L171" s="12">
        <f t="shared" si="5"/>
        <v>0</v>
      </c>
      <c r="M171" s="12">
        <f t="shared" si="6"/>
        <v>0</v>
      </c>
    </row>
    <row r="172" spans="1:13" ht="15.75" hidden="1">
      <c r="A172" s="9"/>
      <c r="B172" s="17" t="s">
        <v>88</v>
      </c>
      <c r="C172" s="23"/>
      <c r="D172" s="14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5.75" hidden="1">
      <c r="A173" s="9"/>
      <c r="B173" s="23" t="s">
        <v>85</v>
      </c>
      <c r="C173" s="23"/>
      <c r="D173" s="14"/>
      <c r="E173" s="12">
        <v>0</v>
      </c>
      <c r="F173" s="12">
        <v>0</v>
      </c>
      <c r="G173" s="12">
        <f>E173+F173</f>
        <v>0</v>
      </c>
      <c r="H173" s="12">
        <v>0</v>
      </c>
      <c r="I173" s="12">
        <v>0</v>
      </c>
      <c r="J173" s="12">
        <v>0</v>
      </c>
      <c r="K173" s="12">
        <f t="shared" si="4"/>
        <v>0</v>
      </c>
      <c r="L173" s="12">
        <f t="shared" si="5"/>
        <v>0</v>
      </c>
      <c r="M173" s="12">
        <f t="shared" si="6"/>
        <v>0</v>
      </c>
    </row>
    <row r="174" spans="1:13" ht="157.5" hidden="1">
      <c r="A174" s="9">
        <v>48</v>
      </c>
      <c r="B174" s="36" t="s">
        <v>55</v>
      </c>
      <c r="C174" s="23" t="s">
        <v>24</v>
      </c>
      <c r="D174" s="14" t="s">
        <v>67</v>
      </c>
      <c r="E174" s="12">
        <v>0</v>
      </c>
      <c r="F174" s="12">
        <v>0</v>
      </c>
      <c r="G174" s="12">
        <f>E174+F174</f>
        <v>0</v>
      </c>
      <c r="H174" s="12">
        <v>0</v>
      </c>
      <c r="I174" s="12">
        <v>0</v>
      </c>
      <c r="J174" s="12">
        <v>0</v>
      </c>
      <c r="K174" s="12">
        <f t="shared" si="4"/>
        <v>0</v>
      </c>
      <c r="L174" s="12">
        <f t="shared" si="5"/>
        <v>0</v>
      </c>
      <c r="M174" s="12">
        <f t="shared" si="6"/>
        <v>0</v>
      </c>
    </row>
    <row r="175" spans="1:13" ht="15.75" hidden="1">
      <c r="A175" s="9"/>
      <c r="B175" s="17" t="s">
        <v>88</v>
      </c>
      <c r="C175" s="23"/>
      <c r="D175" s="14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5.75" hidden="1">
      <c r="A176" s="9"/>
      <c r="B176" s="23" t="s">
        <v>85</v>
      </c>
      <c r="C176" s="23"/>
      <c r="D176" s="14"/>
      <c r="E176" s="12">
        <v>0</v>
      </c>
      <c r="F176" s="12">
        <v>0</v>
      </c>
      <c r="G176" s="12">
        <f>E176+F176</f>
        <v>0</v>
      </c>
      <c r="H176" s="12">
        <v>0</v>
      </c>
      <c r="I176" s="12">
        <v>0</v>
      </c>
      <c r="J176" s="12">
        <v>0</v>
      </c>
      <c r="K176" s="12">
        <f t="shared" si="4"/>
        <v>0</v>
      </c>
      <c r="L176" s="12">
        <f t="shared" si="5"/>
        <v>0</v>
      </c>
      <c r="M176" s="12">
        <f t="shared" si="6"/>
        <v>0</v>
      </c>
    </row>
    <row r="177" spans="1:13" ht="157.5">
      <c r="A177" s="9" t="s">
        <v>130</v>
      </c>
      <c r="B177" s="36" t="s">
        <v>53</v>
      </c>
      <c r="C177" s="23" t="s">
        <v>46</v>
      </c>
      <c r="D177" s="14" t="s">
        <v>67</v>
      </c>
      <c r="E177" s="12">
        <v>1500</v>
      </c>
      <c r="F177" s="12">
        <v>0</v>
      </c>
      <c r="G177" s="12">
        <f>E177+F177</f>
        <v>1500</v>
      </c>
      <c r="H177" s="12">
        <v>0</v>
      </c>
      <c r="I177" s="12">
        <v>0</v>
      </c>
      <c r="J177" s="12">
        <v>0</v>
      </c>
      <c r="K177" s="12">
        <f t="shared" si="4"/>
        <v>0</v>
      </c>
      <c r="L177" s="12">
        <f t="shared" si="5"/>
        <v>1500</v>
      </c>
      <c r="M177" s="12">
        <f t="shared" si="6"/>
        <v>0</v>
      </c>
    </row>
    <row r="178" spans="1:13" ht="15.75">
      <c r="A178" s="9"/>
      <c r="B178" s="17" t="s">
        <v>88</v>
      </c>
      <c r="C178" s="23"/>
      <c r="D178" s="14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5.75">
      <c r="A179" s="9"/>
      <c r="B179" s="23" t="s">
        <v>85</v>
      </c>
      <c r="C179" s="23"/>
      <c r="D179" s="14"/>
      <c r="E179" s="12">
        <v>1500</v>
      </c>
      <c r="F179" s="12">
        <v>0</v>
      </c>
      <c r="G179" s="12">
        <f>E179+F179</f>
        <v>1500</v>
      </c>
      <c r="H179" s="12">
        <v>0</v>
      </c>
      <c r="I179" s="12">
        <v>0</v>
      </c>
      <c r="J179" s="12">
        <v>0</v>
      </c>
      <c r="K179" s="12">
        <f t="shared" si="4"/>
        <v>0</v>
      </c>
      <c r="L179" s="12">
        <f t="shared" si="5"/>
        <v>1500</v>
      </c>
      <c r="M179" s="12">
        <f t="shared" si="6"/>
        <v>0</v>
      </c>
    </row>
    <row r="180" spans="1:13" ht="157.5" hidden="1">
      <c r="A180" s="9" t="s">
        <v>131</v>
      </c>
      <c r="B180" s="36" t="s">
        <v>54</v>
      </c>
      <c r="C180" s="23" t="s">
        <v>46</v>
      </c>
      <c r="D180" s="14" t="s">
        <v>67</v>
      </c>
      <c r="E180" s="12">
        <v>0</v>
      </c>
      <c r="F180" s="12">
        <v>0</v>
      </c>
      <c r="G180" s="12">
        <f>E180+F180</f>
        <v>0</v>
      </c>
      <c r="H180" s="12">
        <v>0</v>
      </c>
      <c r="I180" s="12">
        <v>0</v>
      </c>
      <c r="J180" s="12">
        <v>0</v>
      </c>
      <c r="K180" s="12">
        <f t="shared" si="4"/>
        <v>0</v>
      </c>
      <c r="L180" s="12">
        <f t="shared" si="5"/>
        <v>0</v>
      </c>
      <c r="M180" s="12">
        <f t="shared" si="6"/>
        <v>0</v>
      </c>
    </row>
    <row r="181" spans="1:13" ht="15.75" hidden="1">
      <c r="A181" s="9"/>
      <c r="B181" s="17" t="s">
        <v>88</v>
      </c>
      <c r="C181" s="23"/>
      <c r="D181" s="14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5.75" hidden="1">
      <c r="A182" s="9"/>
      <c r="B182" s="23" t="s">
        <v>85</v>
      </c>
      <c r="C182" s="23"/>
      <c r="D182" s="14"/>
      <c r="E182" s="12">
        <v>0</v>
      </c>
      <c r="F182" s="12">
        <v>0</v>
      </c>
      <c r="G182" s="12">
        <f>E182+F182</f>
        <v>0</v>
      </c>
      <c r="H182" s="12">
        <v>0</v>
      </c>
      <c r="I182" s="12">
        <v>0</v>
      </c>
      <c r="J182" s="12">
        <v>0</v>
      </c>
      <c r="K182" s="12">
        <f t="shared" si="4"/>
        <v>0</v>
      </c>
      <c r="L182" s="12">
        <f t="shared" si="5"/>
        <v>0</v>
      </c>
      <c r="M182" s="12">
        <f t="shared" si="6"/>
        <v>0</v>
      </c>
    </row>
    <row r="183" spans="1:13" ht="15.75">
      <c r="A183" s="9"/>
      <c r="B183" s="49" t="s">
        <v>84</v>
      </c>
      <c r="C183" s="50"/>
      <c r="D183" s="51"/>
      <c r="E183" s="13">
        <f>E186+E189</f>
        <v>0</v>
      </c>
      <c r="F183" s="13">
        <f>F186+F189</f>
        <v>55284.8</v>
      </c>
      <c r="G183" s="13">
        <f>E183+F183</f>
        <v>55284.8</v>
      </c>
      <c r="H183" s="13">
        <f>H186+H189</f>
        <v>506964.8</v>
      </c>
      <c r="I183" s="12">
        <v>0</v>
      </c>
      <c r="J183" s="12">
        <v>0</v>
      </c>
      <c r="K183" s="12">
        <f t="shared" si="4"/>
        <v>55284.8</v>
      </c>
      <c r="L183" s="12">
        <f t="shared" si="5"/>
        <v>55284.8</v>
      </c>
      <c r="M183" s="12">
        <f t="shared" si="6"/>
        <v>506964.8</v>
      </c>
    </row>
    <row r="184" spans="1:13" ht="15.75">
      <c r="A184" s="9"/>
      <c r="B184" s="17" t="s">
        <v>88</v>
      </c>
      <c r="C184" s="31"/>
      <c r="D184" s="37"/>
      <c r="E184" s="13"/>
      <c r="F184" s="13"/>
      <c r="G184" s="13"/>
      <c r="H184" s="13"/>
      <c r="I184" s="12"/>
      <c r="J184" s="12"/>
      <c r="K184" s="12"/>
      <c r="L184" s="12"/>
      <c r="M184" s="12"/>
    </row>
    <row r="185" spans="1:13" ht="15.75">
      <c r="A185" s="9"/>
      <c r="B185" s="23" t="s">
        <v>85</v>
      </c>
      <c r="C185" s="30"/>
      <c r="D185" s="38"/>
      <c r="E185" s="13">
        <f>E188+E191</f>
        <v>0</v>
      </c>
      <c r="F185" s="13">
        <f>F188+F191</f>
        <v>55284.8</v>
      </c>
      <c r="G185" s="13">
        <f>E185+F185</f>
        <v>55284.8</v>
      </c>
      <c r="H185" s="13">
        <f>H188+H191</f>
        <v>506964.8</v>
      </c>
      <c r="I185" s="12">
        <v>0</v>
      </c>
      <c r="J185" s="12">
        <v>0</v>
      </c>
      <c r="K185" s="12">
        <f t="shared" si="4"/>
        <v>55284.8</v>
      </c>
      <c r="L185" s="12">
        <f t="shared" si="5"/>
        <v>55284.8</v>
      </c>
      <c r="M185" s="12">
        <f t="shared" si="6"/>
        <v>506964.8</v>
      </c>
    </row>
    <row r="186" spans="1:13" ht="63">
      <c r="A186" s="9" t="s">
        <v>131</v>
      </c>
      <c r="B186" s="28" t="s">
        <v>92</v>
      </c>
      <c r="C186" s="27" t="s">
        <v>82</v>
      </c>
      <c r="D186" s="27" t="s">
        <v>83</v>
      </c>
      <c r="E186" s="12">
        <v>0</v>
      </c>
      <c r="F186" s="12">
        <v>284.8</v>
      </c>
      <c r="G186" s="12">
        <f>E186+F186</f>
        <v>284.8</v>
      </c>
      <c r="H186" s="12">
        <v>340284.8</v>
      </c>
      <c r="I186" s="12">
        <v>0</v>
      </c>
      <c r="J186" s="12">
        <v>0</v>
      </c>
      <c r="K186" s="12">
        <f t="shared" si="4"/>
        <v>284.8</v>
      </c>
      <c r="L186" s="12">
        <f t="shared" si="5"/>
        <v>284.8</v>
      </c>
      <c r="M186" s="12">
        <f t="shared" si="6"/>
        <v>340284.8</v>
      </c>
    </row>
    <row r="187" spans="1:13" ht="15.75">
      <c r="A187" s="9"/>
      <c r="B187" s="17" t="s">
        <v>88</v>
      </c>
      <c r="C187" s="27"/>
      <c r="D187" s="27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5.75">
      <c r="A188" s="9"/>
      <c r="B188" s="23" t="s">
        <v>85</v>
      </c>
      <c r="C188" s="27"/>
      <c r="D188" s="27"/>
      <c r="E188" s="12">
        <v>0</v>
      </c>
      <c r="F188" s="12">
        <v>284.8</v>
      </c>
      <c r="G188" s="12">
        <f>E188+F188</f>
        <v>284.8</v>
      </c>
      <c r="H188" s="12">
        <v>340284.8</v>
      </c>
      <c r="I188" s="12">
        <v>0</v>
      </c>
      <c r="J188" s="12">
        <v>0</v>
      </c>
      <c r="K188" s="12">
        <f t="shared" si="4"/>
        <v>284.8</v>
      </c>
      <c r="L188" s="12">
        <f t="shared" si="5"/>
        <v>284.8</v>
      </c>
      <c r="M188" s="12">
        <f t="shared" si="6"/>
        <v>340284.8</v>
      </c>
    </row>
    <row r="189" spans="1:13" ht="63">
      <c r="A189" s="9" t="s">
        <v>132</v>
      </c>
      <c r="B189" s="28" t="s">
        <v>145</v>
      </c>
      <c r="C189" s="27" t="s">
        <v>82</v>
      </c>
      <c r="D189" s="27" t="s">
        <v>83</v>
      </c>
      <c r="E189" s="12">
        <v>0</v>
      </c>
      <c r="F189" s="12">
        <v>55000</v>
      </c>
      <c r="G189" s="12">
        <f>E189+F189</f>
        <v>55000</v>
      </c>
      <c r="H189" s="12">
        <v>166680</v>
      </c>
      <c r="I189" s="12">
        <v>0</v>
      </c>
      <c r="J189" s="12">
        <v>0</v>
      </c>
      <c r="K189" s="12">
        <f t="shared" si="4"/>
        <v>55000</v>
      </c>
      <c r="L189" s="12">
        <f t="shared" si="5"/>
        <v>55000</v>
      </c>
      <c r="M189" s="12">
        <f t="shared" si="6"/>
        <v>166680</v>
      </c>
    </row>
    <row r="190" spans="1:13" ht="15.75">
      <c r="A190" s="9"/>
      <c r="B190" s="17" t="s">
        <v>88</v>
      </c>
      <c r="C190" s="27"/>
      <c r="D190" s="27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5.75">
      <c r="A191" s="9"/>
      <c r="B191" s="23" t="s">
        <v>85</v>
      </c>
      <c r="C191" s="27"/>
      <c r="D191" s="27"/>
      <c r="E191" s="12">
        <v>0</v>
      </c>
      <c r="F191" s="12">
        <v>55000</v>
      </c>
      <c r="G191" s="12">
        <f>E191+F191</f>
        <v>55000</v>
      </c>
      <c r="H191" s="12">
        <v>166680</v>
      </c>
      <c r="I191" s="12">
        <v>0</v>
      </c>
      <c r="J191" s="12">
        <v>0</v>
      </c>
      <c r="K191" s="12">
        <f t="shared" si="4"/>
        <v>55000</v>
      </c>
      <c r="L191" s="12">
        <f t="shared" si="5"/>
        <v>55000</v>
      </c>
      <c r="M191" s="12">
        <f t="shared" si="6"/>
        <v>166680</v>
      </c>
    </row>
    <row r="192" spans="1:13" ht="15.75">
      <c r="A192" s="9"/>
      <c r="B192" s="45" t="s">
        <v>4</v>
      </c>
      <c r="C192" s="45"/>
      <c r="D192" s="52"/>
      <c r="E192" s="40">
        <f aca="true" t="shared" si="7" ref="E192:M192">E11+E29+E57+E81+E96+E132+E147+E183</f>
        <v>642237.3</v>
      </c>
      <c r="F192" s="40">
        <f t="shared" si="7"/>
        <v>252146.09999999998</v>
      </c>
      <c r="G192" s="40">
        <f t="shared" si="7"/>
        <v>894383.4</v>
      </c>
      <c r="H192" s="40">
        <f t="shared" si="7"/>
        <v>1225853.8</v>
      </c>
      <c r="I192" s="16">
        <f t="shared" si="7"/>
        <v>-169716.7</v>
      </c>
      <c r="J192" s="16">
        <f t="shared" si="7"/>
        <v>-83075.3</v>
      </c>
      <c r="K192" s="16">
        <f t="shared" si="7"/>
        <v>82429.40000000001</v>
      </c>
      <c r="L192" s="16">
        <f t="shared" si="7"/>
        <v>724666.7000000001</v>
      </c>
      <c r="M192" s="16">
        <f t="shared" si="7"/>
        <v>1142778.5</v>
      </c>
    </row>
    <row r="193" spans="1:13" ht="15.75">
      <c r="A193" s="9"/>
      <c r="B193" s="53" t="s">
        <v>87</v>
      </c>
      <c r="C193" s="54"/>
      <c r="D193" s="55"/>
      <c r="E193" s="40"/>
      <c r="F193" s="40"/>
      <c r="G193" s="40"/>
      <c r="H193" s="40"/>
      <c r="I193" s="12"/>
      <c r="J193" s="12"/>
      <c r="K193" s="12"/>
      <c r="L193" s="12"/>
      <c r="M193" s="12"/>
    </row>
    <row r="194" spans="1:13" ht="15.75">
      <c r="A194" s="9"/>
      <c r="B194" s="53" t="s">
        <v>85</v>
      </c>
      <c r="C194" s="54"/>
      <c r="D194" s="55"/>
      <c r="E194" s="40">
        <f aca="true" t="shared" si="8" ref="E194:M194">E13+E31+E59+E83+E98+E134+E149+E185</f>
        <v>642237.3</v>
      </c>
      <c r="F194" s="40">
        <f t="shared" si="8"/>
        <v>252146.09999999998</v>
      </c>
      <c r="G194" s="40">
        <f t="shared" si="8"/>
        <v>894383.4</v>
      </c>
      <c r="H194" s="40">
        <f t="shared" si="8"/>
        <v>1225853.8</v>
      </c>
      <c r="I194" s="16">
        <f t="shared" si="8"/>
        <v>-169716.7</v>
      </c>
      <c r="J194" s="16">
        <f t="shared" si="8"/>
        <v>-83075.3</v>
      </c>
      <c r="K194" s="16">
        <f t="shared" si="8"/>
        <v>82429.40000000001</v>
      </c>
      <c r="L194" s="16">
        <f t="shared" si="8"/>
        <v>724666.7000000001</v>
      </c>
      <c r="M194" s="16">
        <f t="shared" si="8"/>
        <v>1142778.5</v>
      </c>
    </row>
    <row r="195" spans="1:13" ht="15.75">
      <c r="A195" s="9"/>
      <c r="B195" s="45" t="s">
        <v>86</v>
      </c>
      <c r="C195" s="45"/>
      <c r="D195" s="52"/>
      <c r="E195" s="16"/>
      <c r="F195" s="12"/>
      <c r="G195" s="10">
        <f>E195+F195</f>
        <v>0</v>
      </c>
      <c r="H195" s="11"/>
      <c r="I195" s="12"/>
      <c r="J195" s="12"/>
      <c r="K195" s="12"/>
      <c r="L195" s="12"/>
      <c r="M195" s="12"/>
    </row>
    <row r="196" spans="1:13" s="33" customFormat="1" ht="15.75" customHeight="1">
      <c r="A196" s="9"/>
      <c r="B196" s="45" t="s">
        <v>15</v>
      </c>
      <c r="C196" s="43"/>
      <c r="D196" s="43"/>
      <c r="E196" s="13">
        <f aca="true" t="shared" si="9" ref="E196:M196">E78+E75+E72+E69+E66+E60+E63</f>
        <v>0</v>
      </c>
      <c r="F196" s="13">
        <f t="shared" si="9"/>
        <v>329211.6</v>
      </c>
      <c r="G196" s="13">
        <f t="shared" si="9"/>
        <v>329211.6</v>
      </c>
      <c r="H196" s="13">
        <f t="shared" si="9"/>
        <v>104160.8</v>
      </c>
      <c r="I196" s="13">
        <f t="shared" si="9"/>
        <v>-169716.7</v>
      </c>
      <c r="J196" s="13">
        <f t="shared" si="9"/>
        <v>-83075.3</v>
      </c>
      <c r="K196" s="13">
        <f t="shared" si="9"/>
        <v>159494.9</v>
      </c>
      <c r="L196" s="13">
        <f t="shared" si="9"/>
        <v>159494.9</v>
      </c>
      <c r="M196" s="13">
        <f t="shared" si="9"/>
        <v>21085.5</v>
      </c>
    </row>
    <row r="197" spans="1:13" s="33" customFormat="1" ht="15.75">
      <c r="A197" s="9"/>
      <c r="B197" s="45" t="s">
        <v>5</v>
      </c>
      <c r="C197" s="43"/>
      <c r="D197" s="43"/>
      <c r="E197" s="13">
        <f aca="true" t="shared" si="10" ref="E197:M197">E26+E23+E20+E17+E14</f>
        <v>144000</v>
      </c>
      <c r="F197" s="13">
        <f t="shared" si="10"/>
        <v>4000</v>
      </c>
      <c r="G197" s="13">
        <f t="shared" si="10"/>
        <v>148000</v>
      </c>
      <c r="H197" s="13">
        <f t="shared" si="10"/>
        <v>550000</v>
      </c>
      <c r="I197" s="13">
        <f t="shared" si="10"/>
        <v>0</v>
      </c>
      <c r="J197" s="13">
        <f t="shared" si="10"/>
        <v>0</v>
      </c>
      <c r="K197" s="13">
        <f t="shared" si="10"/>
        <v>4000</v>
      </c>
      <c r="L197" s="13">
        <f t="shared" si="10"/>
        <v>148000</v>
      </c>
      <c r="M197" s="13">
        <f t="shared" si="10"/>
        <v>550000</v>
      </c>
    </row>
    <row r="198" spans="1:13" s="33" customFormat="1" ht="15.75" customHeight="1">
      <c r="A198" s="9"/>
      <c r="B198" s="45" t="s">
        <v>7</v>
      </c>
      <c r="C198" s="43"/>
      <c r="D198" s="43"/>
      <c r="E198" s="13">
        <f aca="true" t="shared" si="11" ref="E198:M198">E93+E90+E87+E84</f>
        <v>46800</v>
      </c>
      <c r="F198" s="13">
        <f t="shared" si="11"/>
        <v>0</v>
      </c>
      <c r="G198" s="13">
        <f t="shared" si="11"/>
        <v>46800</v>
      </c>
      <c r="H198" s="13">
        <f t="shared" si="11"/>
        <v>53880</v>
      </c>
      <c r="I198" s="13">
        <f t="shared" si="11"/>
        <v>0</v>
      </c>
      <c r="J198" s="13">
        <f t="shared" si="11"/>
        <v>0</v>
      </c>
      <c r="K198" s="13">
        <f t="shared" si="11"/>
        <v>0</v>
      </c>
      <c r="L198" s="13">
        <f t="shared" si="11"/>
        <v>46800</v>
      </c>
      <c r="M198" s="13">
        <f t="shared" si="11"/>
        <v>53880</v>
      </c>
    </row>
    <row r="199" spans="1:13" s="33" customFormat="1" ht="15.75">
      <c r="A199" s="9"/>
      <c r="B199" s="46" t="s">
        <v>18</v>
      </c>
      <c r="C199" s="43"/>
      <c r="D199" s="43"/>
      <c r="E199" s="13">
        <f aca="true" t="shared" si="12" ref="E199:M199">E129+E126+E123+E120+E117+E114+E99</f>
        <v>30442.4</v>
      </c>
      <c r="F199" s="13">
        <f t="shared" si="12"/>
        <v>87144.59999999999</v>
      </c>
      <c r="G199" s="13">
        <f t="shared" si="12"/>
        <v>117587</v>
      </c>
      <c r="H199" s="13">
        <f t="shared" si="12"/>
        <v>0</v>
      </c>
      <c r="I199" s="13">
        <f t="shared" si="12"/>
        <v>0</v>
      </c>
      <c r="J199" s="13">
        <f t="shared" si="12"/>
        <v>0</v>
      </c>
      <c r="K199" s="13">
        <f t="shared" si="12"/>
        <v>87144.59999999999</v>
      </c>
      <c r="L199" s="13">
        <f t="shared" si="12"/>
        <v>117587</v>
      </c>
      <c r="M199" s="13">
        <f t="shared" si="12"/>
        <v>0</v>
      </c>
    </row>
    <row r="200" spans="1:13" s="33" customFormat="1" ht="17.25" customHeight="1">
      <c r="A200" s="9"/>
      <c r="B200" s="45" t="s">
        <v>6</v>
      </c>
      <c r="C200" s="43"/>
      <c r="D200" s="43"/>
      <c r="E200" s="13">
        <f aca="true" t="shared" si="13" ref="E200:L200">E32+E35+E38+E45+E48+E51+E54</f>
        <v>230000</v>
      </c>
      <c r="F200" s="13">
        <f t="shared" si="13"/>
        <v>-40000</v>
      </c>
      <c r="G200" s="13">
        <f t="shared" si="13"/>
        <v>190000</v>
      </c>
      <c r="H200" s="13">
        <f t="shared" si="13"/>
        <v>8848.2</v>
      </c>
      <c r="I200" s="13">
        <f t="shared" si="13"/>
        <v>0</v>
      </c>
      <c r="J200" s="13">
        <f t="shared" si="13"/>
        <v>0</v>
      </c>
      <c r="K200" s="13">
        <f t="shared" si="13"/>
        <v>-40000</v>
      </c>
      <c r="L200" s="13">
        <f t="shared" si="13"/>
        <v>190000</v>
      </c>
      <c r="M200" s="13">
        <f>M32+M35+M38+M45+M48+M51+M54+M42</f>
        <v>10848.2</v>
      </c>
    </row>
    <row r="201" spans="1:13" s="33" customFormat="1" ht="17.25" customHeight="1">
      <c r="A201" s="9"/>
      <c r="B201" s="46" t="s">
        <v>24</v>
      </c>
      <c r="C201" s="43"/>
      <c r="D201" s="43"/>
      <c r="E201" s="13">
        <f aca="true" t="shared" si="14" ref="E201:M201">E174+E171+E168+E165+E162+E159+E156+E153+E111</f>
        <v>41397</v>
      </c>
      <c r="F201" s="13">
        <f t="shared" si="14"/>
        <v>-35397</v>
      </c>
      <c r="G201" s="13">
        <f t="shared" si="14"/>
        <v>6000</v>
      </c>
      <c r="H201" s="13">
        <f t="shared" si="14"/>
        <v>0</v>
      </c>
      <c r="I201" s="13">
        <f t="shared" si="14"/>
        <v>0</v>
      </c>
      <c r="J201" s="13">
        <f t="shared" si="14"/>
        <v>0</v>
      </c>
      <c r="K201" s="13">
        <f t="shared" si="14"/>
        <v>-35397</v>
      </c>
      <c r="L201" s="13">
        <f t="shared" si="14"/>
        <v>6000</v>
      </c>
      <c r="M201" s="13">
        <f t="shared" si="14"/>
        <v>0</v>
      </c>
    </row>
    <row r="202" spans="1:13" s="33" customFormat="1" ht="15.75" customHeight="1">
      <c r="A202" s="9"/>
      <c r="B202" s="46" t="s">
        <v>23</v>
      </c>
      <c r="C202" s="43"/>
      <c r="D202" s="43"/>
      <c r="E202" s="13">
        <f aca="true" t="shared" si="15" ref="E202:M202">E150+E105</f>
        <v>23509</v>
      </c>
      <c r="F202" s="13">
        <f t="shared" si="15"/>
        <v>-23509</v>
      </c>
      <c r="G202" s="13">
        <f t="shared" si="15"/>
        <v>0</v>
      </c>
      <c r="H202" s="13">
        <f t="shared" si="15"/>
        <v>0</v>
      </c>
      <c r="I202" s="13">
        <f t="shared" si="15"/>
        <v>0</v>
      </c>
      <c r="J202" s="13">
        <f t="shared" si="15"/>
        <v>0</v>
      </c>
      <c r="K202" s="13">
        <f t="shared" si="15"/>
        <v>-23509</v>
      </c>
      <c r="L202" s="13">
        <f t="shared" si="15"/>
        <v>0</v>
      </c>
      <c r="M202" s="13">
        <f t="shared" si="15"/>
        <v>0</v>
      </c>
    </row>
    <row r="203" spans="1:13" s="33" customFormat="1" ht="15.75" customHeight="1">
      <c r="A203" s="9"/>
      <c r="B203" s="46" t="s">
        <v>25</v>
      </c>
      <c r="C203" s="43"/>
      <c r="D203" s="43"/>
      <c r="E203" s="13">
        <f aca="true" t="shared" si="16" ref="E203:M203">E108</f>
        <v>0</v>
      </c>
      <c r="F203" s="13">
        <f t="shared" si="16"/>
        <v>0</v>
      </c>
      <c r="G203" s="13">
        <f t="shared" si="16"/>
        <v>0</v>
      </c>
      <c r="H203" s="13">
        <f t="shared" si="16"/>
        <v>0</v>
      </c>
      <c r="I203" s="13">
        <f t="shared" si="16"/>
        <v>0</v>
      </c>
      <c r="J203" s="13">
        <f t="shared" si="16"/>
        <v>0</v>
      </c>
      <c r="K203" s="13">
        <f t="shared" si="16"/>
        <v>0</v>
      </c>
      <c r="L203" s="13">
        <f t="shared" si="16"/>
        <v>0</v>
      </c>
      <c r="M203" s="13">
        <f t="shared" si="16"/>
        <v>0</v>
      </c>
    </row>
    <row r="204" spans="1:13" s="33" customFormat="1" ht="15.75" customHeight="1">
      <c r="A204" s="9"/>
      <c r="B204" s="46" t="s">
        <v>26</v>
      </c>
      <c r="C204" s="43"/>
      <c r="D204" s="43"/>
      <c r="E204" s="13">
        <f aca="true" t="shared" si="17" ref="E204:M204">E102</f>
        <v>17325</v>
      </c>
      <c r="F204" s="13">
        <f t="shared" si="17"/>
        <v>-17325</v>
      </c>
      <c r="G204" s="13">
        <f t="shared" si="17"/>
        <v>0</v>
      </c>
      <c r="H204" s="13">
        <f t="shared" si="17"/>
        <v>0</v>
      </c>
      <c r="I204" s="13">
        <f t="shared" si="17"/>
        <v>0</v>
      </c>
      <c r="J204" s="13">
        <f t="shared" si="17"/>
        <v>0</v>
      </c>
      <c r="K204" s="13">
        <f t="shared" si="17"/>
        <v>-17325</v>
      </c>
      <c r="L204" s="13">
        <f t="shared" si="17"/>
        <v>0</v>
      </c>
      <c r="M204" s="13">
        <f t="shared" si="17"/>
        <v>0</v>
      </c>
    </row>
    <row r="205" spans="1:13" s="33" customFormat="1" ht="15.75" customHeight="1">
      <c r="A205" s="9"/>
      <c r="B205" s="45" t="s">
        <v>46</v>
      </c>
      <c r="C205" s="43"/>
      <c r="D205" s="43"/>
      <c r="E205" s="13">
        <f aca="true" t="shared" si="18" ref="E205:M205">E177+E180</f>
        <v>1500</v>
      </c>
      <c r="F205" s="13">
        <f t="shared" si="18"/>
        <v>0</v>
      </c>
      <c r="G205" s="13">
        <f t="shared" si="18"/>
        <v>1500</v>
      </c>
      <c r="H205" s="13">
        <f t="shared" si="18"/>
        <v>0</v>
      </c>
      <c r="I205" s="13">
        <f t="shared" si="18"/>
        <v>0</v>
      </c>
      <c r="J205" s="13">
        <f t="shared" si="18"/>
        <v>0</v>
      </c>
      <c r="K205" s="13">
        <f t="shared" si="18"/>
        <v>0</v>
      </c>
      <c r="L205" s="13">
        <f t="shared" si="18"/>
        <v>1500</v>
      </c>
      <c r="M205" s="13">
        <f t="shared" si="18"/>
        <v>0</v>
      </c>
    </row>
    <row r="206" spans="1:13" s="33" customFormat="1" ht="15.75">
      <c r="A206" s="9"/>
      <c r="B206" s="42" t="s">
        <v>37</v>
      </c>
      <c r="C206" s="43"/>
      <c r="D206" s="43"/>
      <c r="E206" s="13">
        <f aca="true" t="shared" si="19" ref="E206:M206">E135+E138+E141+E144</f>
        <v>107263.9</v>
      </c>
      <c r="F206" s="13">
        <f t="shared" si="19"/>
        <v>-107263.9</v>
      </c>
      <c r="G206" s="13">
        <f t="shared" si="19"/>
        <v>0</v>
      </c>
      <c r="H206" s="13">
        <f t="shared" si="19"/>
        <v>0</v>
      </c>
      <c r="I206" s="13">
        <f t="shared" si="19"/>
        <v>0</v>
      </c>
      <c r="J206" s="13">
        <f t="shared" si="19"/>
        <v>0</v>
      </c>
      <c r="K206" s="13">
        <f t="shared" si="19"/>
        <v>-107263.9</v>
      </c>
      <c r="L206" s="13">
        <f t="shared" si="19"/>
        <v>0</v>
      </c>
      <c r="M206" s="13">
        <f t="shared" si="19"/>
        <v>0</v>
      </c>
    </row>
    <row r="207" spans="1:13" s="33" customFormat="1" ht="15.75" customHeight="1">
      <c r="A207" s="9"/>
      <c r="B207" s="44" t="s">
        <v>82</v>
      </c>
      <c r="C207" s="43"/>
      <c r="D207" s="43"/>
      <c r="E207" s="34">
        <f aca="true" t="shared" si="20" ref="E207:M207">E189+E186</f>
        <v>0</v>
      </c>
      <c r="F207" s="34">
        <f t="shared" si="20"/>
        <v>55284.8</v>
      </c>
      <c r="G207" s="34">
        <f t="shared" si="20"/>
        <v>55284.8</v>
      </c>
      <c r="H207" s="34">
        <f t="shared" si="20"/>
        <v>506964.8</v>
      </c>
      <c r="I207" s="34">
        <f t="shared" si="20"/>
        <v>0</v>
      </c>
      <c r="J207" s="34">
        <f t="shared" si="20"/>
        <v>0</v>
      </c>
      <c r="K207" s="12">
        <f t="shared" si="20"/>
        <v>55284.8</v>
      </c>
      <c r="L207" s="12">
        <f t="shared" si="20"/>
        <v>55284.8</v>
      </c>
      <c r="M207" s="12">
        <f t="shared" si="20"/>
        <v>506964.8</v>
      </c>
    </row>
  </sheetData>
  <sheetProtection password="CF5C" sheet="1" objects="1" scenarios="1"/>
  <autoFilter ref="A10:M207"/>
  <mergeCells count="37">
    <mergeCell ref="E9:G9"/>
    <mergeCell ref="H9:H10"/>
    <mergeCell ref="A5:M6"/>
    <mergeCell ref="B11:D11"/>
    <mergeCell ref="A9:A10"/>
    <mergeCell ref="B9:B10"/>
    <mergeCell ref="C9:C10"/>
    <mergeCell ref="D9:D10"/>
    <mergeCell ref="I9:I10"/>
    <mergeCell ref="J9:J10"/>
    <mergeCell ref="K9:L9"/>
    <mergeCell ref="M9:M10"/>
    <mergeCell ref="B29:D29"/>
    <mergeCell ref="A38:A39"/>
    <mergeCell ref="B38:B39"/>
    <mergeCell ref="B57:D57"/>
    <mergeCell ref="B81:D81"/>
    <mergeCell ref="B96:D96"/>
    <mergeCell ref="B132:D132"/>
    <mergeCell ref="B196:D196"/>
    <mergeCell ref="B197:D197"/>
    <mergeCell ref="B147:D147"/>
    <mergeCell ref="B183:D183"/>
    <mergeCell ref="B192:D192"/>
    <mergeCell ref="B193:D193"/>
    <mergeCell ref="B194:D194"/>
    <mergeCell ref="B195:D195"/>
    <mergeCell ref="B206:D206"/>
    <mergeCell ref="B207:D207"/>
    <mergeCell ref="B198:D198"/>
    <mergeCell ref="B199:D199"/>
    <mergeCell ref="B200:D200"/>
    <mergeCell ref="B201:D201"/>
    <mergeCell ref="B202:D202"/>
    <mergeCell ref="B203:D203"/>
    <mergeCell ref="B204:D204"/>
    <mergeCell ref="B205:D205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2010-12-01T06:08:03Z</cp:lastPrinted>
  <dcterms:created xsi:type="dcterms:W3CDTF">2009-07-31T12:32:47Z</dcterms:created>
  <dcterms:modified xsi:type="dcterms:W3CDTF">2010-12-06T12:11:26Z</dcterms:modified>
  <cp:category/>
  <cp:version/>
  <cp:contentType/>
  <cp:contentStatus/>
</cp:coreProperties>
</file>