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4865" windowHeight="8580" tabRatio="729" activeTab="0"/>
  </bookViews>
  <sheets>
    <sheet name="прил2 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<sst xmlns="http://schemas.openxmlformats.org/spreadsheetml/2006/main" count="81" uniqueCount="81">
  <si>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1 14 01000 00 0000 410</t>
  </si>
  <si>
    <t>1 16 00000 00 0000 000</t>
  </si>
  <si>
    <t>2 00 00000 00 0000 000</t>
  </si>
  <si>
    <t>БЕЗВОЗМЕЗДНЫЕ ПОСТУПЛЕНИЯ</t>
  </si>
  <si>
    <t>ИТОГО ДОХОДОВ:</t>
  </si>
  <si>
    <t>1 00 00000 00 0000 000</t>
  </si>
  <si>
    <t>1 06 01000 00 0000 110</t>
  </si>
  <si>
    <t>Налог на имущество физических лиц</t>
  </si>
  <si>
    <t>1 11 05000 00 0000 120</t>
  </si>
  <si>
    <t>1 11 07000 00 0000 120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</si>
  <si>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</si>
  <si>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</si>
  <si>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>1 14 02000 00 0000 000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</si>
  <si>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</si>
  <si>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</si>
  <si>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2 02 04000 00 0000 151</t>
  </si>
  <si>
    <t>ГОСУДАРСТВЕННАЯ ПОШЛИНА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</si>
  <si>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</si>
  <si>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2 02 03000 00 0000 151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</si>
  <si>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</si>
  <si>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</si>
  <si>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</si>
  <si>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2 02 02000 00 0000 151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</si>
  <si>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</si>
  <si>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</si>
  <si>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</si>
  <si>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</si>
  <si>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</si>
  <si>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</si>
  <si>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</si>
  <si>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</si>
  <si>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</si>
  <si>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</si>
  <si>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</si>
  <si>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</si>
  <si>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</si>
  <si>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</si>
  <si>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</si>
  <si>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</si>
  <si>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</si>
  <si>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ШТРАФЫ, САНКЦИИ, ВОЗМЕЩЕНИЕ УЩЕРБА</t>
  </si>
  <si>
    <t>1 14 00000 00 0000 000</t>
  </si>
  <si>
    <t>ДОХОДЫ ОТ ПРОДАЖИ МАТЕРИАЛЬНЫХ И НЕМАТЕРИАЛЬНЫХ АКТИВОВ</t>
  </si>
  <si>
    <t>Доходы от продажи квартир</t>
  </si>
  <si>
    <t>Код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</si>
  <si>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</si>
  <si>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</si>
  <si>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</si>
  <si>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1 06 02000 02 0000 110</t>
  </si>
  <si>
    <t>1 06 04000 02 0000 110</t>
  </si>
  <si>
    <t>Транспортный налог</t>
  </si>
  <si>
    <t>Налог на имущество организаций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</si>
  <si>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</si>
  <si>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</si>
  <si>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</si>
  <si>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изменения</t>
  </si>
  <si>
    <t>с учетом изменений</t>
  </si>
  <si>
    <t>НАЛОГОВЫЕ И НЕНАЛОГОВЫЕ ДОХОДЫ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</si>
  <si>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</si>
  <si>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Наименование кода группы, подгруппы, статьи классификации доходов</t>
  </si>
  <si>
    <t>Пермской городской Думы</t>
  </si>
  <si>
    <t>2012 год</t>
  </si>
  <si>
    <t>2013 год</t>
  </si>
  <si>
    <t>решение  Думы № 113 от 24.08.2010</t>
  </si>
  <si>
    <t>1 12 01000 01 0000 120</t>
  </si>
  <si>
    <t>1 13  03000 00 0000 130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</si>
  <si>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</si>
  <si>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</si>
  <si>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1 17 05000 00 0000 180</t>
  </si>
  <si>
    <t>1 17 00000 00 0000 000</t>
  </si>
  <si>
    <t>Прочие неналоговые доходы</t>
  </si>
  <si>
    <t>Прочие доходы от оказания платных услуг и компенсации затрат государства</t>
  </si>
  <si>
    <t>1 13  00000 00 0000 000</t>
  </si>
  <si>
    <t>ДОХОДЫ ОТ ОКАЗАНИЯ ПЛАТНЫХ УСЛУГ И КОМПЕНСАЦИИ ЗАТРАТ ГОСУДАРСТВА</t>
  </si>
  <si>
    <t xml:space="preserve">Плата за негативное воздействие на окружающую среду </t>
  </si>
  <si>
    <t>1 12 00000 00 0000 000</t>
  </si>
  <si>
    <t>ПЛАТЕЖИ ПРИ ПОЛЬЗОВАНИИ ПРИРОДНЫМИ РЕСУРСАМИ</t>
  </si>
  <si>
    <t>ДОХОДЫ БЮДЖЕТА ГОРОДА ПЕРМИ НА ПЛАНОВЫЙ ПЕРИОД 2012 и 2013 ГОДОВ</t>
  </si>
  <si>
    <t>тыс.руб.</t>
  </si>
  <si>
    <t>Приложение № 2 к решению</t>
  </si>
  <si>
    <t>от 30.11.2010 № 200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</si>
</sst>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"/>
    <numFmt numFmtId="178" formatCode="0.0000000"/>
    <numFmt numFmtId="179" formatCode="#,##0.0000"/>
  </numFmts>
  <fonts count="22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justify" wrapText="1"/>
    </xf>
    <xf numFmtId="0" fontId="0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69" fontId="0" fillId="0" borderId="0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9" fontId="2" fillId="0" borderId="19" xfId="0" applyNumberFormat="1" applyFont="1" applyFill="1" applyBorder="1" applyAlignment="1">
      <alignment horizontal="center" vertical="center" wrapText="1"/>
    </xf>
    <xf numFmtId="169" fontId="2" fillId="0" borderId="20" xfId="0" applyNumberFormat="1" applyFont="1" applyFill="1" applyBorder="1" applyAlignment="1">
      <alignment horizontal="center"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169" fontId="2" fillId="0" borderId="22" xfId="0" applyNumberFormat="1" applyFont="1" applyFill="1" applyBorder="1" applyAlignment="1">
      <alignment horizontal="center" vertical="center" wrapText="1"/>
    </xf>
    <xf numFmtId="169" fontId="2" fillId="0" borderId="23" xfId="0" applyNumberFormat="1" applyFont="1" applyFill="1" applyBorder="1" applyAlignment="1">
      <alignment horizontal="center" vertical="center" wrapText="1"/>
    </xf>
    <xf numFmtId="169" fontId="2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0" fillId="0" borderId="18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12" sqref="F12"/>
    </sheetView>
  </sheetViews>
  <sheetFormatPr defaultColWidth="9.00390625" defaultRowHeight="15.75"/>
  <cols>
    <col min="1" max="1" width="21.375" style="8" customWidth="1"/>
    <col min="2" max="2" width="66.375" style="6" customWidth="1"/>
    <col min="3" max="3" width="14.875" style="14" hidden="1" customWidth="1"/>
    <col min="4" max="5" width="16.75390625" style="14" customWidth="1"/>
    <col min="6" max="6" width="17.375" style="14" customWidth="1"/>
    <col min="7" max="16384" width="9.00390625" style="5" customWidth="1"/>
  </cols>
  <sheetData>
    <row r="1" spans="3:6" ht="15.75">
      <c r="C1" s="13"/>
      <c r="F1" s="13" t="s">
        <v>79</v>
      </c>
    </row>
    <row r="2" spans="3:6" ht="15.75">
      <c r="C2" s="13"/>
      <c r="F2" s="13" t="s">
        <v>60</v>
      </c>
    </row>
    <row r="3" spans="3:6" ht="15.75">
      <c r="C3" s="13"/>
      <c r="F3" s="13" t="s">
        <v>80</v>
      </c>
    </row>
    <row r="5" spans="1:6" ht="15.75" customHeight="1">
      <c r="A5" s="32" t="s">
        <v>77</v>
      </c>
      <c r="B5" s="32"/>
      <c r="C5" s="32"/>
      <c r="D5" s="32"/>
      <c r="E5" s="32"/>
      <c r="F5" s="32"/>
    </row>
    <row r="6" spans="1:6" ht="15.75" customHeight="1">
      <c r="A6" s="7"/>
      <c r="B6" s="7"/>
      <c r="C6" s="7"/>
      <c r="D6" s="7"/>
      <c r="E6" s="7"/>
      <c r="F6" s="7"/>
    </row>
    <row r="7" spans="1:6" ht="16.5" customHeight="1" thickBot="1">
      <c r="A7" s="7"/>
      <c r="B7" s="7"/>
      <c r="C7" s="15"/>
      <c r="F7" s="26" t="s">
        <v>78</v>
      </c>
    </row>
    <row r="8" spans="1:6" ht="15.75" customHeight="1">
      <c r="A8" s="33" t="s">
        <v>44</v>
      </c>
      <c r="B8" s="36" t="s">
        <v>59</v>
      </c>
      <c r="C8" s="39" t="s">
        <v>61</v>
      </c>
      <c r="D8" s="40"/>
      <c r="E8" s="41"/>
      <c r="F8" s="42" t="s">
        <v>62</v>
      </c>
    </row>
    <row r="9" spans="1:6" ht="24.75" customHeight="1">
      <c r="A9" s="34"/>
      <c r="B9" s="37"/>
      <c r="C9" s="45" t="s">
        <v>63</v>
      </c>
      <c r="D9" s="47" t="s">
        <v>55</v>
      </c>
      <c r="E9" s="47" t="s">
        <v>56</v>
      </c>
      <c r="F9" s="43"/>
    </row>
    <row r="10" spans="1:6" ht="24.75" customHeight="1" thickBot="1">
      <c r="A10" s="35"/>
      <c r="B10" s="38"/>
      <c r="C10" s="46"/>
      <c r="D10" s="48"/>
      <c r="E10" s="48"/>
      <c r="F10" s="44"/>
    </row>
    <row r="11" spans="1:6" s="4" customFormat="1" ht="15.75">
      <c r="A11" s="23" t="s">
        <v>5</v>
      </c>
      <c r="B11" s="18" t="s">
        <v>57</v>
      </c>
      <c r="C11" s="21">
        <f>C12+C14+C17+C22+C23+C28+C30+C32+C36+C37</f>
        <v>18504107</v>
      </c>
      <c r="D11" s="27">
        <f aca="true" t="shared" si="0" ref="D11:D30">E11-C11</f>
        <v>-478605.299999997</v>
      </c>
      <c r="E11" s="27">
        <f>E12+E14+E17+E22+E23+E28+E30+E32+E36+E37</f>
        <v>18025501.700000003</v>
      </c>
      <c r="F11" s="27">
        <f>F12+F14+F17+F22+F23+F28+F30+F32+F36+F37</f>
        <v>18067489.3</v>
      </c>
    </row>
    <row r="12" spans="1:6" ht="15.75">
      <c r="A12" s="17" t="s">
        <v>23</v>
      </c>
      <c r="B12" s="1" t="s">
        <v>24</v>
      </c>
      <c r="C12" s="10">
        <f>C13</f>
        <v>6975257.2</v>
      </c>
      <c r="D12" s="28">
        <f t="shared" si="0"/>
        <v>241722.89999999944</v>
      </c>
      <c r="E12" s="28">
        <f>E13</f>
        <v>7216980.1</v>
      </c>
      <c r="F12" s="28">
        <f>F13</f>
        <v>7621131</v>
      </c>
    </row>
    <row r="13" spans="1:6" ht="18" customHeight="1">
      <c r="A13" s="17" t="s">
        <v>25</v>
      </c>
      <c r="B13" s="1" t="s">
        <v>45</v>
      </c>
      <c r="C13" s="10">
        <v>6975257.2</v>
      </c>
      <c r="D13" s="28">
        <f t="shared" si="0"/>
        <v>241722.89999999944</v>
      </c>
      <c r="E13" s="28">
        <v>7216980.1</v>
      </c>
      <c r="F13" s="28">
        <v>7621131</v>
      </c>
    </row>
    <row r="14" spans="1:6" ht="15.75">
      <c r="A14" s="17" t="s">
        <v>26</v>
      </c>
      <c r="B14" s="1" t="s">
        <v>27</v>
      </c>
      <c r="C14" s="10">
        <f>C15+C16</f>
        <v>460820.89999999997</v>
      </c>
      <c r="D14" s="28">
        <f t="shared" si="0"/>
        <v>18769.70000000001</v>
      </c>
      <c r="E14" s="28">
        <f>E15+E16</f>
        <v>479590.6</v>
      </c>
      <c r="F14" s="28">
        <f>F15+F16</f>
        <v>480263.7</v>
      </c>
    </row>
    <row r="15" spans="1:6" ht="15.75">
      <c r="A15" s="17" t="s">
        <v>28</v>
      </c>
      <c r="B15" s="9" t="s">
        <v>29</v>
      </c>
      <c r="C15" s="12">
        <v>460300.8</v>
      </c>
      <c r="D15" s="28">
        <f t="shared" si="0"/>
        <v>18584.20000000001</v>
      </c>
      <c r="E15" s="29">
        <v>478885</v>
      </c>
      <c r="F15" s="29">
        <v>479508</v>
      </c>
    </row>
    <row r="16" spans="1:6" ht="15.75">
      <c r="A16" s="17" t="s">
        <v>30</v>
      </c>
      <c r="B16" s="9" t="s">
        <v>31</v>
      </c>
      <c r="C16" s="10">
        <v>520.1</v>
      </c>
      <c r="D16" s="28">
        <f t="shared" si="0"/>
        <v>185.5</v>
      </c>
      <c r="E16" s="28">
        <v>705.6</v>
      </c>
      <c r="F16" s="28">
        <v>755.7</v>
      </c>
    </row>
    <row r="17" spans="1:6" ht="15.75">
      <c r="A17" s="17" t="s">
        <v>32</v>
      </c>
      <c r="B17" s="1" t="s">
        <v>33</v>
      </c>
      <c r="C17" s="10">
        <f>C18+C19+C20+C21</f>
        <v>7855648.7</v>
      </c>
      <c r="D17" s="28">
        <f t="shared" si="0"/>
        <v>-228355.5</v>
      </c>
      <c r="E17" s="28">
        <f>E18+E19+E20+E21</f>
        <v>7627293.2</v>
      </c>
      <c r="F17" s="28">
        <f>F18+F19+F20+F21</f>
        <v>7949039.899999999</v>
      </c>
    </row>
    <row r="18" spans="1:6" ht="15.75">
      <c r="A18" s="17" t="s">
        <v>6</v>
      </c>
      <c r="B18" s="9" t="s">
        <v>7</v>
      </c>
      <c r="C18" s="10">
        <v>200721</v>
      </c>
      <c r="D18" s="28">
        <f t="shared" si="0"/>
        <v>8908.5</v>
      </c>
      <c r="E18" s="28">
        <v>209629.5</v>
      </c>
      <c r="F18" s="28">
        <v>212517.4</v>
      </c>
    </row>
    <row r="19" spans="1:6" ht="15.75">
      <c r="A19" s="17" t="s">
        <v>48</v>
      </c>
      <c r="B19" s="1" t="s">
        <v>51</v>
      </c>
      <c r="C19" s="10">
        <v>2878967.6</v>
      </c>
      <c r="D19" s="28">
        <f t="shared" si="0"/>
        <v>80574.1000000001</v>
      </c>
      <c r="E19" s="28">
        <v>2959541.7</v>
      </c>
      <c r="F19" s="28">
        <v>3169669.2</v>
      </c>
    </row>
    <row r="20" spans="1:6" ht="15.75">
      <c r="A20" s="17" t="s">
        <v>49</v>
      </c>
      <c r="B20" s="1" t="s">
        <v>50</v>
      </c>
      <c r="C20" s="10">
        <v>898732.3</v>
      </c>
      <c r="D20" s="28">
        <f t="shared" si="0"/>
        <v>-8299.800000000047</v>
      </c>
      <c r="E20" s="28">
        <f>197132.2+693300.3</f>
        <v>890432.5</v>
      </c>
      <c r="F20" s="28">
        <f>197132.2+693300.3</f>
        <v>890432.5</v>
      </c>
    </row>
    <row r="21" spans="1:6" ht="15.75">
      <c r="A21" s="17" t="s">
        <v>34</v>
      </c>
      <c r="B21" s="1" t="s">
        <v>35</v>
      </c>
      <c r="C21" s="10">
        <v>3877227.8</v>
      </c>
      <c r="D21" s="28">
        <f t="shared" si="0"/>
        <v>-309538.2999999998</v>
      </c>
      <c r="E21" s="28">
        <v>3567689.5</v>
      </c>
      <c r="F21" s="28">
        <v>3676420.8</v>
      </c>
    </row>
    <row r="22" spans="1:6" ht="15.75">
      <c r="A22" s="17" t="s">
        <v>36</v>
      </c>
      <c r="B22" s="1" t="s">
        <v>16</v>
      </c>
      <c r="C22" s="10">
        <v>375932.3</v>
      </c>
      <c r="D22" s="28">
        <f>E22-C22</f>
        <v>50.5</v>
      </c>
      <c r="E22" s="28">
        <v>375982.8</v>
      </c>
      <c r="F22" s="28">
        <v>376012</v>
      </c>
    </row>
    <row r="23" spans="1:6" ht="31.5">
      <c r="A23" s="17" t="s">
        <v>37</v>
      </c>
      <c r="B23" s="1" t="s">
        <v>38</v>
      </c>
      <c r="C23" s="10">
        <f>C24+C25+C26+C27</f>
        <v>1437351</v>
      </c>
      <c r="D23" s="28">
        <f t="shared" si="0"/>
        <v>-599515.8</v>
      </c>
      <c r="E23" s="28">
        <f>E24+E25+E26+E27</f>
        <v>837835.2</v>
      </c>
      <c r="F23" s="28">
        <f>F24+F25+F26+F27</f>
        <v>1026717.2000000002</v>
      </c>
    </row>
    <row r="24" spans="1:6" ht="63">
      <c r="A24" s="24" t="s">
        <v>66</v>
      </c>
      <c r="B24" s="25" t="s">
        <v>67</v>
      </c>
      <c r="C24" s="10"/>
      <c r="D24" s="28">
        <f t="shared" si="0"/>
        <v>433.9</v>
      </c>
      <c r="E24" s="28">
        <v>433.9</v>
      </c>
      <c r="F24" s="28">
        <v>433.9</v>
      </c>
    </row>
    <row r="25" spans="1:6" ht="78.75">
      <c r="A25" s="17" t="s">
        <v>8</v>
      </c>
      <c r="B25" s="1" t="s">
        <v>46</v>
      </c>
      <c r="C25" s="10">
        <v>1318287</v>
      </c>
      <c r="D25" s="28">
        <f t="shared" si="0"/>
        <v>-653217.8</v>
      </c>
      <c r="E25" s="28">
        <f>284723.1+45787.5+334558.6</f>
        <v>665069.2</v>
      </c>
      <c r="F25" s="28">
        <f>390844.4+45787.5+307109.4</f>
        <v>743741.3</v>
      </c>
    </row>
    <row r="26" spans="1:6" ht="15.75">
      <c r="A26" s="17" t="s">
        <v>9</v>
      </c>
      <c r="B26" s="1" t="s">
        <v>10</v>
      </c>
      <c r="C26" s="10">
        <v>1096</v>
      </c>
      <c r="D26" s="28">
        <f t="shared" si="0"/>
        <v>945.5</v>
      </c>
      <c r="E26" s="28">
        <v>2041.5</v>
      </c>
      <c r="F26" s="28">
        <v>981.8</v>
      </c>
    </row>
    <row r="27" spans="1:6" ht="63">
      <c r="A27" s="17" t="s">
        <v>39</v>
      </c>
      <c r="B27" s="1" t="s">
        <v>11</v>
      </c>
      <c r="C27" s="10">
        <v>117968</v>
      </c>
      <c r="D27" s="28">
        <f t="shared" si="0"/>
        <v>52322.600000000006</v>
      </c>
      <c r="E27" s="28">
        <v>170290.6</v>
      </c>
      <c r="F27" s="28">
        <v>281560.2</v>
      </c>
    </row>
    <row r="28" spans="1:6" ht="15.75">
      <c r="A28" s="17" t="s">
        <v>75</v>
      </c>
      <c r="B28" s="1" t="s">
        <v>76</v>
      </c>
      <c r="C28" s="10">
        <f>C29</f>
        <v>16495.7</v>
      </c>
      <c r="D28" s="28">
        <f t="shared" si="0"/>
        <v>-3943.4000000000015</v>
      </c>
      <c r="E28" s="28">
        <f>E29</f>
        <v>12552.3</v>
      </c>
      <c r="F28" s="28">
        <f>F29</f>
        <v>13443.5</v>
      </c>
    </row>
    <row r="29" spans="1:6" ht="15.75">
      <c r="A29" s="17" t="s">
        <v>64</v>
      </c>
      <c r="B29" s="1" t="s">
        <v>74</v>
      </c>
      <c r="C29" s="10">
        <v>16495.7</v>
      </c>
      <c r="D29" s="28">
        <f>E29-C29</f>
        <v>-3943.4000000000015</v>
      </c>
      <c r="E29" s="28">
        <v>12552.3</v>
      </c>
      <c r="F29" s="28">
        <v>13443.5</v>
      </c>
    </row>
    <row r="30" spans="1:6" ht="31.5">
      <c r="A30" s="17" t="s">
        <v>72</v>
      </c>
      <c r="B30" s="1" t="s">
        <v>73</v>
      </c>
      <c r="C30" s="10">
        <f>C31</f>
        <v>2180</v>
      </c>
      <c r="D30" s="28">
        <f t="shared" si="0"/>
        <v>720</v>
      </c>
      <c r="E30" s="28">
        <f>E31</f>
        <v>2900</v>
      </c>
      <c r="F30" s="28">
        <f>F31</f>
        <v>3130</v>
      </c>
    </row>
    <row r="31" spans="1:6" ht="31.5">
      <c r="A31" s="17" t="s">
        <v>65</v>
      </c>
      <c r="B31" s="1" t="s">
        <v>71</v>
      </c>
      <c r="C31" s="10">
        <v>2180</v>
      </c>
      <c r="D31" s="28">
        <f>E31-C31</f>
        <v>720</v>
      </c>
      <c r="E31" s="28">
        <v>2900</v>
      </c>
      <c r="F31" s="28">
        <v>3130</v>
      </c>
    </row>
    <row r="32" spans="1:6" ht="31.5">
      <c r="A32" s="17" t="s">
        <v>41</v>
      </c>
      <c r="B32" s="1" t="s">
        <v>42</v>
      </c>
      <c r="C32" s="10">
        <f>C34+C33+C35</f>
        <v>766506.7000000001</v>
      </c>
      <c r="D32" s="28">
        <f aca="true" t="shared" si="1" ref="D32:D44">E32-C32</f>
        <v>438759.4</v>
      </c>
      <c r="E32" s="28">
        <f>E34+E33+E35</f>
        <v>1205266.1</v>
      </c>
      <c r="F32" s="28">
        <f>F34+F33+F35</f>
        <v>334308.5</v>
      </c>
    </row>
    <row r="33" spans="1:6" ht="15.75">
      <c r="A33" s="17" t="s">
        <v>0</v>
      </c>
      <c r="B33" s="1" t="s">
        <v>43</v>
      </c>
      <c r="C33" s="10">
        <v>389.3</v>
      </c>
      <c r="D33" s="28">
        <f t="shared" si="1"/>
        <v>0</v>
      </c>
      <c r="E33" s="28">
        <v>389.3</v>
      </c>
      <c r="F33" s="28"/>
    </row>
    <row r="34" spans="1:6" ht="63">
      <c r="A34" s="17" t="s">
        <v>12</v>
      </c>
      <c r="B34" s="1" t="s">
        <v>17</v>
      </c>
      <c r="C34" s="10">
        <v>666088.6</v>
      </c>
      <c r="D34" s="28">
        <f t="shared" si="1"/>
        <v>376493.80000000005</v>
      </c>
      <c r="E34" s="28">
        <v>1042582.4</v>
      </c>
      <c r="F34" s="28">
        <v>218453.2</v>
      </c>
    </row>
    <row r="35" spans="1:6" ht="47.25">
      <c r="A35" s="17" t="s">
        <v>47</v>
      </c>
      <c r="B35" s="1" t="s">
        <v>58</v>
      </c>
      <c r="C35" s="10">
        <v>100028.8</v>
      </c>
      <c r="D35" s="28">
        <f t="shared" si="1"/>
        <v>62265.59999999999</v>
      </c>
      <c r="E35" s="28">
        <v>162294.4</v>
      </c>
      <c r="F35" s="28">
        <v>115855.3</v>
      </c>
    </row>
    <row r="36" spans="1:6" ht="15.75">
      <c r="A36" s="17" t="s">
        <v>1</v>
      </c>
      <c r="B36" s="1" t="s">
        <v>40</v>
      </c>
      <c r="C36" s="10">
        <v>143458.2</v>
      </c>
      <c r="D36" s="28">
        <f t="shared" si="1"/>
        <v>-7160.600000000006</v>
      </c>
      <c r="E36" s="28">
        <v>136297.6</v>
      </c>
      <c r="F36" s="28">
        <v>139140.6</v>
      </c>
    </row>
    <row r="37" spans="1:6" ht="15.75">
      <c r="A37" s="17" t="s">
        <v>69</v>
      </c>
      <c r="B37" s="1" t="s">
        <v>54</v>
      </c>
      <c r="C37" s="10">
        <f>C38</f>
        <v>470456.3</v>
      </c>
      <c r="D37" s="28">
        <f t="shared" si="1"/>
        <v>-339652.5</v>
      </c>
      <c r="E37" s="28">
        <f>E38</f>
        <v>130803.8</v>
      </c>
      <c r="F37" s="28">
        <f>F38</f>
        <v>124302.9</v>
      </c>
    </row>
    <row r="38" spans="1:6" ht="15.75">
      <c r="A38" s="17" t="s">
        <v>68</v>
      </c>
      <c r="B38" s="1" t="s">
        <v>70</v>
      </c>
      <c r="C38" s="10">
        <v>470456.3</v>
      </c>
      <c r="D38" s="28">
        <f>E38-C38</f>
        <v>-339652.5</v>
      </c>
      <c r="E38" s="29">
        <v>130803.8</v>
      </c>
      <c r="F38" s="29">
        <v>124302.9</v>
      </c>
    </row>
    <row r="39" spans="1:6" s="4" customFormat="1" ht="15.75">
      <c r="A39" s="16" t="s">
        <v>2</v>
      </c>
      <c r="B39" s="3" t="s">
        <v>3</v>
      </c>
      <c r="C39" s="11">
        <f>C40</f>
        <v>2310328.2</v>
      </c>
      <c r="D39" s="30">
        <f t="shared" si="1"/>
        <v>290897.5999999996</v>
      </c>
      <c r="E39" s="30">
        <f>E40</f>
        <v>2601225.8</v>
      </c>
      <c r="F39" s="30">
        <f>F40</f>
        <v>2563073</v>
      </c>
    </row>
    <row r="40" spans="1:6" ht="31.5">
      <c r="A40" s="17" t="s">
        <v>13</v>
      </c>
      <c r="B40" s="1" t="s">
        <v>14</v>
      </c>
      <c r="C40" s="10">
        <f>C41+C43+C42+C44</f>
        <v>2310328.2</v>
      </c>
      <c r="D40" s="28">
        <f t="shared" si="1"/>
        <v>290897.5999999996</v>
      </c>
      <c r="E40" s="28">
        <f>E41+E43+E42+E44</f>
        <v>2601225.8</v>
      </c>
      <c r="F40" s="28">
        <f>F41+F43+F42+F44</f>
        <v>2563073</v>
      </c>
    </row>
    <row r="41" spans="1:6" ht="31.5">
      <c r="A41" s="17" t="s">
        <v>52</v>
      </c>
      <c r="B41" s="1" t="s">
        <v>53</v>
      </c>
      <c r="C41" s="10">
        <v>131173</v>
      </c>
      <c r="D41" s="28">
        <f t="shared" si="1"/>
        <v>11337.799999999988</v>
      </c>
      <c r="E41" s="28">
        <v>142510.8</v>
      </c>
      <c r="F41" s="28">
        <v>151282.7</v>
      </c>
    </row>
    <row r="42" spans="1:6" ht="31.5">
      <c r="A42" s="17" t="s">
        <v>22</v>
      </c>
      <c r="B42" s="1" t="s">
        <v>20</v>
      </c>
      <c r="C42" s="10"/>
      <c r="D42" s="28">
        <f t="shared" si="1"/>
        <v>0</v>
      </c>
      <c r="E42" s="28">
        <v>0</v>
      </c>
      <c r="F42" s="28"/>
    </row>
    <row r="43" spans="1:6" s="2" customFormat="1" ht="31.5">
      <c r="A43" s="17" t="s">
        <v>18</v>
      </c>
      <c r="B43" s="1" t="s">
        <v>19</v>
      </c>
      <c r="C43" s="10">
        <v>2130822.2</v>
      </c>
      <c r="D43" s="28">
        <f t="shared" si="1"/>
        <v>315580.2999999998</v>
      </c>
      <c r="E43" s="28">
        <v>2446402.5</v>
      </c>
      <c r="F43" s="28">
        <v>2399477.8</v>
      </c>
    </row>
    <row r="44" spans="1:6" s="2" customFormat="1" ht="16.5" thickBot="1">
      <c r="A44" s="17" t="s">
        <v>15</v>
      </c>
      <c r="B44" s="1" t="s">
        <v>21</v>
      </c>
      <c r="C44" s="10">
        <v>48333</v>
      </c>
      <c r="D44" s="28">
        <f t="shared" si="1"/>
        <v>-36020.5</v>
      </c>
      <c r="E44" s="28">
        <v>12312.5</v>
      </c>
      <c r="F44" s="28">
        <v>12312.5</v>
      </c>
    </row>
    <row r="45" spans="1:6" s="4" customFormat="1" ht="16.5" thickBot="1">
      <c r="A45" s="22"/>
      <c r="B45" s="19" t="s">
        <v>4</v>
      </c>
      <c r="C45" s="20">
        <f>C11+C39</f>
        <v>20814435.2</v>
      </c>
      <c r="D45" s="31">
        <f>E45-C45</f>
        <v>-187707.69999999553</v>
      </c>
      <c r="E45" s="31">
        <f>E11+E39</f>
        <v>20626727.500000004</v>
      </c>
      <c r="F45" s="31">
        <f>F11+F39</f>
        <v>20630562.3</v>
      </c>
    </row>
  </sheetData>
  <sheetProtection password="CF5C" sheet="1"/>
  <mergeCells count="8">
    <mergeCell ref="A5:F5"/>
    <mergeCell ref="A8:A10"/>
    <mergeCell ref="B8:B10"/>
    <mergeCell ref="C8:E8"/>
    <mergeCell ref="F8:F10"/>
    <mergeCell ref="C9:C10"/>
    <mergeCell ref="D9:D10"/>
    <mergeCell ref="E9:E10"/>
  </mergeCells>
  <printOptions/>
  <pageMargins left="0.7874015748031497" right="0.2362204724409449" top="0.15748031496062992" bottom="0.15748031496062992" header="0.5118110236220472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Чебыкина Н.В.</dc:creator>
  <cp:keywords/>
  <dc:description/>
  <cp:lastModifiedBy>EKolyshkina</cp:lastModifiedBy>
  <cp:lastPrinted>2010-12-02T09:37:31Z</cp:lastPrinted>
  <dcterms:created xsi:type="dcterms:W3CDTF">2007-09-08T12:32:10Z</dcterms:created>
  <dcterms:modified xsi:type="dcterms:W3CDTF">2010-12-06T12:06:45Z</dcterms:modified>
  <cp:category/>
  <cp:version/>
  <cp:contentType/>
  <cp:contentStatus/>
</cp:coreProperties>
</file>