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15" yWindow="90" windowWidth="7905" windowHeight="8700" tabRatio="721" activeTab="0"/>
  </bookViews>
  <sheets>
    <sheet name="На 01.11.08" sheetId="1" r:id="rId1"/>
    <sheet name="Лист2" sheetId="2" r:id="rId2"/>
    <sheet name="Лист1" sheetId="3" r:id="rId3"/>
  </sheets>
  <definedNames>
    <definedName name="_xlnm.Print_Titles" localSheetId="0">'На 01.11.08'!$6:$6</definedName>
    <definedName name="_xlnm.Print_Area" localSheetId="0">'На 01.11.08'!$A$1:$D$67</definedName>
  </definedNames>
  <calcPr fullCalcOnLoad="1"/>
</workbook>
</file>

<file path=xl/sharedStrings.xml><?xml version="1.0" encoding="utf-8"?>
<sst xmlns="http://schemas.openxmlformats.org/spreadsheetml/2006/main" count="68" uniqueCount="64">
  <si>
    <t>Департамент планирования и развития территории города Перми</t>
  </si>
  <si>
    <t>Строительство нового здания администрации города</t>
  </si>
  <si>
    <t>тыс. руб.</t>
  </si>
  <si>
    <t>Ассигнования 2008  год</t>
  </si>
  <si>
    <t>Строительство здания ОВД Орджоникидзевского района</t>
  </si>
  <si>
    <t>Расширение и реконструкция (II очередь) канализации в г.Перми</t>
  </si>
  <si>
    <t>Строительство пожарного депо в м/р Южный по ул. Самаркандская, 133а</t>
  </si>
  <si>
    <t>Администрация города Перми</t>
  </si>
  <si>
    <t>Департамент общественной безопасности администрации города Перми</t>
  </si>
  <si>
    <t>Комитет по физической культуре и спорту администрации города Перми</t>
  </si>
  <si>
    <t>Строительство физкультурно-оздоровительного комплекса с двумя универсальными залами в Свердловском районе</t>
  </si>
  <si>
    <t>Строительство физкультурно-оздоровительного комплекса в Дзержинском районе (м/р Пролетарский)</t>
  </si>
  <si>
    <t>Строительство физкультурно-оздоровительного комплекса с двумя универсальными залами в Орджоникидзевском районе</t>
  </si>
  <si>
    <t>Строительство физкультурно-оздоровительного комплекса с двумя универсальными залами в Дзержинском районе</t>
  </si>
  <si>
    <t>Строительство физкультурно-оздоровительного комплекса с бассейном, спортивным залом и ледовой площадкой в Мотовилихинском районе</t>
  </si>
  <si>
    <t>Строительство физкультурно-оздоровительного комплекса с двумя универсальными залами по ул. Сысольская, 10/5 в Кировском районе</t>
  </si>
  <si>
    <t>Строительство физкультурно-оздоровительного комплекса с двумя универсальными залами в Индустриальном районе</t>
  </si>
  <si>
    <t>Управление здравоохранения администрации города Перми</t>
  </si>
  <si>
    <t>Комитет по культуре администрации города Перми</t>
  </si>
  <si>
    <t>Департамент образования администрации города Перми</t>
  </si>
  <si>
    <t>Строительство корпуса детской хирургии на 250 коек</t>
  </si>
  <si>
    <t>Строительство лечебного корпуса на 100 коек для МСЧ № 1</t>
  </si>
  <si>
    <t>Строительство детской поликлиники в м/р Садовый</t>
  </si>
  <si>
    <t>Строительство взрослой поликлиники в м/р Садовый по ул. Макаренко,19/21</t>
  </si>
  <si>
    <t>Строительство филиала поликлиники № 1 МУЗ ГКБ № 6 под размещение офисов врача общей практики по ул. 10-я линия, 15, литер Б</t>
  </si>
  <si>
    <t>Строительство пищеблока ГДКБ № 13 по ул. Лебедева, 44</t>
  </si>
  <si>
    <t>Реконструкция зданий и помещений МУ "ГКБ № 18"</t>
  </si>
  <si>
    <t>Строительство центра культуры в Мотовилихинском районе</t>
  </si>
  <si>
    <t>Строительство Экстрим парка</t>
  </si>
  <si>
    <t>Строительство спортивного зала в СОШ № 71</t>
  </si>
  <si>
    <t>Департамент дорог и транспорта администрации города Перми</t>
  </si>
  <si>
    <t>Реконструкция контактной сети троллейбусов по ул. Пушкина от Комсомольского проспекта до Проспекта Парковый</t>
  </si>
  <si>
    <t>Управление жилищно-коммунального хозяйства администрации города Перми</t>
  </si>
  <si>
    <t>Управление развития коммунальной инфраструктуры администрации города Перми</t>
  </si>
  <si>
    <t>Разработка предпроектных проработок по строительству мостового перехода через реку Кама, обеспечивающего соединение Северного и Восточного обходов города Перми</t>
  </si>
  <si>
    <t>Расширение и реконструкция водопровода г.Перми</t>
  </si>
  <si>
    <t>Строительство водопроводной сети в микрорайоне Висим Мотовилихинского района</t>
  </si>
  <si>
    <t>Строительство водопроводной сети в микрорайоне Вышка-1</t>
  </si>
  <si>
    <t>Строительство кладбища "Восточное"</t>
  </si>
  <si>
    <t>Реконструкция площади Восстания</t>
  </si>
  <si>
    <t>Реконструкция подстанций по ул. Газеты Звезда, 28а</t>
  </si>
  <si>
    <t>ВСЕГО</t>
  </si>
  <si>
    <t>Строительство лечебного корпуса для ГДКБ им. Пичугина</t>
  </si>
  <si>
    <t>Реконструкция акушерского стационара МУЗ ГБ №21</t>
  </si>
  <si>
    <t>Реконструкция морга в в МУЗ ГКБ №4</t>
  </si>
  <si>
    <t>Строительство светофорных объектов</t>
  </si>
  <si>
    <t>Наименование ГРБС/ объекта</t>
  </si>
  <si>
    <t>Управление жилищных отношений</t>
  </si>
  <si>
    <t xml:space="preserve">Финансирование расходов на снос и  расселение аварийного и ветхого жилого фонда в рамках ГЦП "Переселение граждан города Перми из ветхого и аварийного жилищного фонда на 2007-2010 годы" </t>
  </si>
  <si>
    <t>Управление внешнего благоустройства</t>
  </si>
  <si>
    <t>Стоительство кладбища "Северное"</t>
  </si>
  <si>
    <t>Реконструкция воинского клабища</t>
  </si>
  <si>
    <t>Строительство  транспортной развязки на примыкании ул.Калинина- ул.Ушакова</t>
  </si>
  <si>
    <t>Реконструкция автомобильной дороги "Пермь-Н.Ляды,  км 6+000 км 11+000 км (переход через Васильевский лог) в Мотовилинском районе г.Перми</t>
  </si>
  <si>
    <t>Мостовой переход через р.Егошиха, 2-я очередь строительства, от ул.Островского до ул.Сибирской</t>
  </si>
  <si>
    <t>Реконструкция улицы Героев Хасана, участок от ПНИТИ до улицы Чернышевского (первый пусковой комплекс)</t>
  </si>
  <si>
    <t>Соединение ул.Крисанова с ул.Карпинского от ул.Ленина до ул.Стахановская</t>
  </si>
  <si>
    <t>Реконструкция ул.Соликамская, первый пусковой комплекс от ул.1905 года до ул.Гашкова</t>
  </si>
  <si>
    <t>Строительство сети наружного освещения по ул.Подлесная на участке от ул.З.Космодемьянской до ул.Куфонина и освещение подхода к муниципальному лечебному  учреждению «Городская клиническая больница № 18» (ул.Встречная,27)</t>
  </si>
  <si>
    <t>Приложение 4</t>
  </si>
  <si>
    <t>Кассовый расход за отчетный период</t>
  </si>
  <si>
    <t>Исполнение ассигн.года, %</t>
  </si>
  <si>
    <t>Строительство резервуаров чистой воды</t>
  </si>
  <si>
    <t>Информация об исполнении плана по средствам 2008 года, выделенным на финансирование бюджетных инвестиций в объекты муниципальной собственности                                                                                                города Перми, по состоянию на 01.11.2008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</si>
</sst>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_ ;[Red]\-0.00\ "/>
    <numFmt numFmtId="165" formatCode="_-* #,##0.0_р_._-;\-* #,##0.0_р_._-;_-* &quot;-&quot;??_р_._-;_-@_-"/>
    <numFmt numFmtId="166" formatCode="#,##0.0"/>
    <numFmt numFmtId="167" formatCode="#,##0.000"/>
    <numFmt numFmtId="168" formatCode="0.0"/>
  </numFmts>
  <fonts count="5">
    <font>
      <sz val="12"/>
      <name val="Times New Roman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0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Fill="1" applyAlignment="1">
      <alignment/>
    </xf>
    <xf numFmtId="49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/>
    </xf>
    <xf numFmtId="166" fontId="2" fillId="0" borderId="1" xfId="0" applyNumberFormat="1" applyFont="1" applyFill="1" applyBorder="1" applyAlignment="1">
      <alignment horizontal="right" vertical="center" wrapText="1"/>
    </xf>
    <xf numFmtId="166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horizontal="justify" vertical="center"/>
    </xf>
    <xf numFmtId="0" fontId="2" fillId="0" borderId="0" xfId="0" applyFont="1" applyFill="1" applyAlignment="1">
      <alignment horizontal="right"/>
    </xf>
    <xf numFmtId="166" fontId="1" fillId="0" borderId="1" xfId="0" applyNumberFormat="1" applyFont="1" applyFill="1" applyBorder="1" applyAlignment="1">
      <alignment vertical="center"/>
    </xf>
    <xf numFmtId="166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/>
    </xf>
    <xf numFmtId="166" fontId="1" fillId="0" borderId="1" xfId="0" applyNumberFormat="1" applyFont="1" applyFill="1" applyBorder="1" applyAlignment="1">
      <alignment/>
    </xf>
    <xf numFmtId="49" fontId="1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7"/>
  <sheetViews>
    <sheetView tabSelected="1" workbookViewId="0" topLeftCell="A1">
      <pane ySplit="6" topLeftCell="BM52" activePane="bottomLeft" state="frozen"/>
      <selection pane="topLeft" activeCell="A1" sqref="A1"/>
      <selection pane="bottomLeft" activeCell="G3" sqref="G3"/>
    </sheetView>
  </sheetViews>
  <sheetFormatPr defaultColWidth="9.00390625" defaultRowHeight="15.75"/>
  <cols>
    <col min="1" max="1" width="45.50390625" style="1" customWidth="1"/>
    <col min="2" max="2" width="13.50390625" style="1" customWidth="1"/>
    <col min="3" max="3" width="12.375" style="1" customWidth="1"/>
    <col min="4" max="4" width="12.00390625" style="1" customWidth="1"/>
  </cols>
  <sheetData>
    <row r="1" ht="15.75">
      <c r="D1" s="11" t="s">
        <v>59</v>
      </c>
    </row>
    <row r="2" ht="15.75">
      <c r="D2" s="11"/>
    </row>
    <row r="3" spans="1:4" ht="52.5" customHeight="1">
      <c r="A3" s="17" t="s">
        <v>63</v>
      </c>
      <c r="B3" s="17"/>
      <c r="C3" s="17"/>
      <c r="D3" s="17"/>
    </row>
    <row r="4" spans="1:4" ht="15.75">
      <c r="A4" s="4"/>
      <c r="B4" s="4"/>
      <c r="C4" s="4"/>
      <c r="D4" s="4"/>
    </row>
    <row r="5" ht="15.75">
      <c r="D5" s="1" t="s">
        <v>2</v>
      </c>
    </row>
    <row r="6" spans="1:4" ht="63" customHeight="1">
      <c r="A6" s="2" t="s">
        <v>46</v>
      </c>
      <c r="B6" s="2" t="s">
        <v>3</v>
      </c>
      <c r="C6" s="2" t="s">
        <v>60</v>
      </c>
      <c r="D6" s="2" t="s">
        <v>61</v>
      </c>
    </row>
    <row r="7" spans="1:4" ht="31.5" customHeight="1">
      <c r="A7" s="2" t="s">
        <v>0</v>
      </c>
      <c r="B7" s="13">
        <f>B8+B9+B10+B11</f>
        <v>256980.8</v>
      </c>
      <c r="C7" s="13">
        <f>C8+C9+C10+C11</f>
        <v>57179.86</v>
      </c>
      <c r="D7" s="13">
        <f aca="true" t="shared" si="0" ref="D7:D38">C7/B7*100</f>
        <v>22.25063506689994</v>
      </c>
    </row>
    <row r="8" spans="1:4" ht="18" customHeight="1">
      <c r="A8" s="3" t="s">
        <v>1</v>
      </c>
      <c r="B8" s="5">
        <v>111337</v>
      </c>
      <c r="C8" s="5">
        <f>110.28+236.78+7.5</f>
        <v>354.56</v>
      </c>
      <c r="D8" s="5">
        <f t="shared" si="0"/>
        <v>0.31845657777737857</v>
      </c>
    </row>
    <row r="9" spans="1:4" ht="21" customHeight="1">
      <c r="A9" s="3" t="s">
        <v>4</v>
      </c>
      <c r="B9" s="5">
        <v>88770.3</v>
      </c>
      <c r="C9" s="5">
        <v>0</v>
      </c>
      <c r="D9" s="5">
        <f t="shared" si="0"/>
        <v>0</v>
      </c>
    </row>
    <row r="10" spans="1:4" ht="30">
      <c r="A10" s="3" t="s">
        <v>5</v>
      </c>
      <c r="B10" s="5">
        <v>35000</v>
      </c>
      <c r="C10" s="5">
        <v>35000</v>
      </c>
      <c r="D10" s="5">
        <f t="shared" si="0"/>
        <v>100</v>
      </c>
    </row>
    <row r="11" spans="1:4" ht="30">
      <c r="A11" s="3" t="s">
        <v>6</v>
      </c>
      <c r="B11" s="5">
        <v>21873.5</v>
      </c>
      <c r="C11" s="5">
        <v>21825.3</v>
      </c>
      <c r="D11" s="5">
        <f t="shared" si="0"/>
        <v>99.77964203259651</v>
      </c>
    </row>
    <row r="12" spans="1:4" ht="31.5" customHeight="1">
      <c r="A12" s="2" t="s">
        <v>17</v>
      </c>
      <c r="B12" s="13">
        <f>B13+B14+B15+B16+B17+B18+B19+B20+B21+B22</f>
        <v>166439.2</v>
      </c>
      <c r="C12" s="13">
        <f>C13+C14+C15+C16+C17+C18+C19+C20+C21+C22</f>
        <v>46684.3</v>
      </c>
      <c r="D12" s="13">
        <f t="shared" si="0"/>
        <v>28.048861085609637</v>
      </c>
    </row>
    <row r="13" spans="1:4" ht="22.5" customHeight="1">
      <c r="A13" s="3" t="s">
        <v>20</v>
      </c>
      <c r="B13" s="5">
        <v>64234.1</v>
      </c>
      <c r="C13" s="5">
        <v>12006.1</v>
      </c>
      <c r="D13" s="5">
        <f t="shared" si="0"/>
        <v>18.691162482232958</v>
      </c>
    </row>
    <row r="14" spans="1:4" ht="30">
      <c r="A14" s="3" t="s">
        <v>21</v>
      </c>
      <c r="B14" s="5">
        <v>10000</v>
      </c>
      <c r="C14" s="5">
        <v>3805.2</v>
      </c>
      <c r="D14" s="5">
        <f t="shared" si="0"/>
        <v>38.052</v>
      </c>
    </row>
    <row r="15" spans="1:4" ht="30">
      <c r="A15" s="3" t="s">
        <v>42</v>
      </c>
      <c r="B15" s="5">
        <v>10000</v>
      </c>
      <c r="C15" s="5">
        <v>0</v>
      </c>
      <c r="D15" s="5">
        <f t="shared" si="0"/>
        <v>0</v>
      </c>
    </row>
    <row r="16" spans="1:4" ht="18" customHeight="1">
      <c r="A16" s="3" t="s">
        <v>22</v>
      </c>
      <c r="B16" s="5">
        <v>4397.5</v>
      </c>
      <c r="C16" s="5">
        <v>28.2</v>
      </c>
      <c r="D16" s="5">
        <f t="shared" si="0"/>
        <v>0.641273450824332</v>
      </c>
    </row>
    <row r="17" spans="1:4" ht="30">
      <c r="A17" s="3" t="s">
        <v>23</v>
      </c>
      <c r="B17" s="5">
        <v>40000</v>
      </c>
      <c r="C17" s="5">
        <v>0</v>
      </c>
      <c r="D17" s="5">
        <f t="shared" si="0"/>
        <v>0</v>
      </c>
    </row>
    <row r="18" spans="1:4" ht="18" customHeight="1">
      <c r="A18" s="3" t="s">
        <v>44</v>
      </c>
      <c r="B18" s="5">
        <v>3000</v>
      </c>
      <c r="C18" s="5">
        <v>250.1</v>
      </c>
      <c r="D18" s="5">
        <f t="shared" si="0"/>
        <v>8.336666666666666</v>
      </c>
    </row>
    <row r="19" spans="1:4" ht="45">
      <c r="A19" s="3" t="s">
        <v>24</v>
      </c>
      <c r="B19" s="5">
        <v>10786.9</v>
      </c>
      <c r="C19" s="5">
        <v>8357.1</v>
      </c>
      <c r="D19" s="5">
        <f t="shared" si="0"/>
        <v>77.4745292901575</v>
      </c>
    </row>
    <row r="20" spans="1:4" ht="30">
      <c r="A20" s="3" t="s">
        <v>25</v>
      </c>
      <c r="B20" s="5">
        <v>19403.7</v>
      </c>
      <c r="C20" s="5">
        <v>19403.7</v>
      </c>
      <c r="D20" s="5">
        <f t="shared" si="0"/>
        <v>100</v>
      </c>
    </row>
    <row r="21" spans="1:4" ht="18" customHeight="1">
      <c r="A21" s="3" t="s">
        <v>26</v>
      </c>
      <c r="B21" s="5">
        <v>3000</v>
      </c>
      <c r="C21" s="5">
        <v>1228.1</v>
      </c>
      <c r="D21" s="5">
        <f t="shared" si="0"/>
        <v>40.93666666666667</v>
      </c>
    </row>
    <row r="22" spans="1:4" ht="20.25" customHeight="1">
      <c r="A22" s="3" t="s">
        <v>43</v>
      </c>
      <c r="B22" s="5">
        <v>1617</v>
      </c>
      <c r="C22" s="5">
        <v>1605.8</v>
      </c>
      <c r="D22" s="5">
        <f t="shared" si="0"/>
        <v>99.3073593073593</v>
      </c>
    </row>
    <row r="23" spans="1:4" ht="27" customHeight="1">
      <c r="A23" s="2" t="s">
        <v>18</v>
      </c>
      <c r="B23" s="13">
        <f>B24+B25</f>
        <v>33320.1</v>
      </c>
      <c r="C23" s="13">
        <f>C24+C25</f>
        <v>4836.2</v>
      </c>
      <c r="D23" s="13">
        <f t="shared" si="0"/>
        <v>14.514362201794112</v>
      </c>
    </row>
    <row r="24" spans="1:4" ht="30">
      <c r="A24" s="3" t="s">
        <v>27</v>
      </c>
      <c r="B24" s="5">
        <v>13320.1</v>
      </c>
      <c r="C24" s="5">
        <v>4199.8</v>
      </c>
      <c r="D24" s="5">
        <f t="shared" si="0"/>
        <v>31.52979331986997</v>
      </c>
    </row>
    <row r="25" spans="1:4" ht="18" customHeight="1">
      <c r="A25" s="3" t="s">
        <v>28</v>
      </c>
      <c r="B25" s="5">
        <v>20000</v>
      </c>
      <c r="C25" s="5">
        <v>636.4</v>
      </c>
      <c r="D25" s="5">
        <f t="shared" si="0"/>
        <v>3.182</v>
      </c>
    </row>
    <row r="26" spans="1:4" ht="31.5" customHeight="1">
      <c r="A26" s="2" t="s">
        <v>19</v>
      </c>
      <c r="B26" s="13">
        <f>SUM(B27:B27)</f>
        <v>1500</v>
      </c>
      <c r="C26" s="13">
        <f>SUM(C27:C27)</f>
        <v>450</v>
      </c>
      <c r="D26" s="13">
        <f t="shared" si="0"/>
        <v>30</v>
      </c>
    </row>
    <row r="27" spans="1:4" ht="18.75" customHeight="1">
      <c r="A27" s="3" t="s">
        <v>29</v>
      </c>
      <c r="B27" s="5">
        <v>1500</v>
      </c>
      <c r="C27" s="5">
        <v>450</v>
      </c>
      <c r="D27" s="5">
        <f t="shared" si="0"/>
        <v>30</v>
      </c>
    </row>
    <row r="28" spans="1:4" ht="31.5" customHeight="1">
      <c r="A28" s="2" t="s">
        <v>32</v>
      </c>
      <c r="B28" s="13">
        <f>B29</f>
        <v>78078.7</v>
      </c>
      <c r="C28" s="13">
        <f>C29</f>
        <v>78078.7</v>
      </c>
      <c r="D28" s="13">
        <f t="shared" si="0"/>
        <v>100</v>
      </c>
    </row>
    <row r="29" spans="1:4" ht="30.75" customHeight="1">
      <c r="A29" s="3" t="s">
        <v>5</v>
      </c>
      <c r="B29" s="5">
        <v>78078.7</v>
      </c>
      <c r="C29" s="5">
        <v>78078.7</v>
      </c>
      <c r="D29" s="5">
        <f t="shared" si="0"/>
        <v>100</v>
      </c>
    </row>
    <row r="30" spans="1:4" ht="33.75" customHeight="1">
      <c r="A30" s="2" t="s">
        <v>33</v>
      </c>
      <c r="B30" s="13">
        <f>SUM(B31:B35)</f>
        <v>110999.2</v>
      </c>
      <c r="C30" s="13">
        <f>SUM(C31:C35)</f>
        <v>0</v>
      </c>
      <c r="D30" s="13">
        <f t="shared" si="0"/>
        <v>0</v>
      </c>
    </row>
    <row r="31" spans="1:4" ht="21" customHeight="1">
      <c r="A31" s="3" t="s">
        <v>35</v>
      </c>
      <c r="B31" s="5">
        <v>30000</v>
      </c>
      <c r="C31" s="5">
        <v>0</v>
      </c>
      <c r="D31" s="5">
        <f t="shared" si="0"/>
        <v>0</v>
      </c>
    </row>
    <row r="32" spans="1:4" ht="20.25" customHeight="1">
      <c r="A32" s="3" t="s">
        <v>62</v>
      </c>
      <c r="B32" s="5">
        <v>1530</v>
      </c>
      <c r="C32" s="5">
        <v>0</v>
      </c>
      <c r="D32" s="5">
        <f t="shared" si="0"/>
        <v>0</v>
      </c>
    </row>
    <row r="33" spans="1:4" ht="33.75" customHeight="1">
      <c r="A33" s="3" t="s">
        <v>36</v>
      </c>
      <c r="B33" s="5">
        <v>11605.1</v>
      </c>
      <c r="C33" s="5">
        <v>0</v>
      </c>
      <c r="D33" s="5">
        <f t="shared" si="0"/>
        <v>0</v>
      </c>
    </row>
    <row r="34" spans="1:4" ht="33.75" customHeight="1">
      <c r="A34" s="3" t="s">
        <v>37</v>
      </c>
      <c r="B34" s="5">
        <v>13500</v>
      </c>
      <c r="C34" s="5">
        <v>0</v>
      </c>
      <c r="D34" s="5">
        <f t="shared" si="0"/>
        <v>0</v>
      </c>
    </row>
    <row r="35" spans="1:4" ht="32.25" customHeight="1">
      <c r="A35" s="3" t="s">
        <v>5</v>
      </c>
      <c r="B35" s="5">
        <v>54364.1</v>
      </c>
      <c r="C35" s="5">
        <v>0</v>
      </c>
      <c r="D35" s="5">
        <f t="shared" si="0"/>
        <v>0</v>
      </c>
    </row>
    <row r="36" spans="1:4" ht="34.5" customHeight="1">
      <c r="A36" s="2" t="s">
        <v>30</v>
      </c>
      <c r="B36" s="13">
        <f>B37+B38</f>
        <v>89500</v>
      </c>
      <c r="C36" s="13">
        <f>C37+C38</f>
        <v>0</v>
      </c>
      <c r="D36" s="13">
        <f t="shared" si="0"/>
        <v>0</v>
      </c>
    </row>
    <row r="37" spans="1:4" ht="48" customHeight="1">
      <c r="A37" s="3" t="s">
        <v>31</v>
      </c>
      <c r="B37" s="5">
        <v>20000</v>
      </c>
      <c r="C37" s="5">
        <v>0</v>
      </c>
      <c r="D37" s="5">
        <f t="shared" si="0"/>
        <v>0</v>
      </c>
    </row>
    <row r="38" spans="1:4" ht="21" customHeight="1">
      <c r="A38" s="3" t="s">
        <v>40</v>
      </c>
      <c r="B38" s="5">
        <v>69500</v>
      </c>
      <c r="C38" s="5">
        <v>0</v>
      </c>
      <c r="D38" s="5">
        <f t="shared" si="0"/>
        <v>0</v>
      </c>
    </row>
    <row r="39" spans="1:4" ht="32.25" customHeight="1">
      <c r="A39" s="2" t="s">
        <v>8</v>
      </c>
      <c r="B39" s="13">
        <f>SUM(B40)</f>
        <v>9057.2</v>
      </c>
      <c r="C39" s="13">
        <f>SUM(C40)</f>
        <v>1784.87</v>
      </c>
      <c r="D39" s="13">
        <f aca="true" t="shared" si="1" ref="D39:D67">C39/B39*100</f>
        <v>19.70664222938656</v>
      </c>
    </row>
    <row r="40" spans="1:4" ht="20.25" customHeight="1">
      <c r="A40" s="3" t="s">
        <v>4</v>
      </c>
      <c r="B40" s="5">
        <v>9057.2</v>
      </c>
      <c r="C40" s="5">
        <v>1784.87</v>
      </c>
      <c r="D40" s="5">
        <f t="shared" si="1"/>
        <v>19.70664222938656</v>
      </c>
    </row>
    <row r="41" spans="1:4" ht="21" customHeight="1">
      <c r="A41" s="2" t="s">
        <v>7</v>
      </c>
      <c r="B41" s="13">
        <v>63</v>
      </c>
      <c r="C41" s="13">
        <f>C42</f>
        <v>57.44</v>
      </c>
      <c r="D41" s="13">
        <f t="shared" si="1"/>
        <v>91.17460317460318</v>
      </c>
    </row>
    <row r="42" spans="1:4" ht="19.5" customHeight="1">
      <c r="A42" s="3" t="s">
        <v>1</v>
      </c>
      <c r="B42" s="5">
        <v>63</v>
      </c>
      <c r="C42" s="5">
        <v>57.44</v>
      </c>
      <c r="D42" s="5">
        <f t="shared" si="1"/>
        <v>91.17460317460318</v>
      </c>
    </row>
    <row r="43" spans="1:4" ht="33.75" customHeight="1">
      <c r="A43" s="2" t="s">
        <v>9</v>
      </c>
      <c r="B43" s="13">
        <f>SUM(B44:B50)</f>
        <v>76000</v>
      </c>
      <c r="C43" s="13">
        <f>SUM(C44:C50)</f>
        <v>352.09999999999997</v>
      </c>
      <c r="D43" s="13">
        <f t="shared" si="1"/>
        <v>0.4632894736842105</v>
      </c>
    </row>
    <row r="44" spans="1:4" ht="48" customHeight="1">
      <c r="A44" s="3" t="s">
        <v>10</v>
      </c>
      <c r="B44" s="5">
        <v>10000</v>
      </c>
      <c r="C44" s="5">
        <v>90.2</v>
      </c>
      <c r="D44" s="5">
        <f t="shared" si="1"/>
        <v>0.902</v>
      </c>
    </row>
    <row r="45" spans="1:4" ht="35.25" customHeight="1">
      <c r="A45" s="3" t="s">
        <v>11</v>
      </c>
      <c r="B45" s="5">
        <v>10000</v>
      </c>
      <c r="C45" s="5">
        <v>0</v>
      </c>
      <c r="D45" s="5">
        <f t="shared" si="1"/>
        <v>0</v>
      </c>
    </row>
    <row r="46" spans="1:4" ht="47.25" customHeight="1">
      <c r="A46" s="3" t="s">
        <v>12</v>
      </c>
      <c r="B46" s="5">
        <v>10000</v>
      </c>
      <c r="C46" s="5">
        <v>144.8</v>
      </c>
      <c r="D46" s="5">
        <f t="shared" si="1"/>
        <v>1.4480000000000002</v>
      </c>
    </row>
    <row r="47" spans="1:4" ht="48.75" customHeight="1">
      <c r="A47" s="3" t="s">
        <v>13</v>
      </c>
      <c r="B47" s="5">
        <v>10000</v>
      </c>
      <c r="C47" s="5">
        <v>0</v>
      </c>
      <c r="D47" s="5">
        <f t="shared" si="1"/>
        <v>0</v>
      </c>
    </row>
    <row r="48" spans="1:4" ht="48" customHeight="1">
      <c r="A48" s="3" t="s">
        <v>14</v>
      </c>
      <c r="B48" s="5">
        <v>16000</v>
      </c>
      <c r="C48" s="5">
        <v>64.2</v>
      </c>
      <c r="D48" s="5">
        <f t="shared" si="1"/>
        <v>0.40125000000000005</v>
      </c>
    </row>
    <row r="49" spans="1:4" ht="48.75" customHeight="1">
      <c r="A49" s="3" t="s">
        <v>15</v>
      </c>
      <c r="B49" s="5">
        <v>10000</v>
      </c>
      <c r="C49" s="5">
        <v>1.2</v>
      </c>
      <c r="D49" s="5">
        <f t="shared" si="1"/>
        <v>0.011999999999999999</v>
      </c>
    </row>
    <row r="50" spans="1:4" ht="48.75" customHeight="1">
      <c r="A50" s="3" t="s">
        <v>16</v>
      </c>
      <c r="B50" s="5">
        <v>10000</v>
      </c>
      <c r="C50" s="5">
        <v>51.7</v>
      </c>
      <c r="D50" s="5">
        <f t="shared" si="1"/>
        <v>0.517</v>
      </c>
    </row>
    <row r="51" spans="1:4" ht="21" customHeight="1">
      <c r="A51" s="14" t="s">
        <v>47</v>
      </c>
      <c r="B51" s="15">
        <f>B52</f>
        <v>60560</v>
      </c>
      <c r="C51" s="15">
        <f>C52</f>
        <v>0</v>
      </c>
      <c r="D51" s="13">
        <f t="shared" si="1"/>
        <v>0</v>
      </c>
    </row>
    <row r="52" spans="1:4" ht="60">
      <c r="A52" s="9" t="s">
        <v>48</v>
      </c>
      <c r="B52" s="6">
        <v>60560</v>
      </c>
      <c r="C52" s="6">
        <v>0</v>
      </c>
      <c r="D52" s="5">
        <f t="shared" si="1"/>
        <v>0</v>
      </c>
    </row>
    <row r="53" spans="1:4" ht="21" customHeight="1">
      <c r="A53" s="14" t="s">
        <v>49</v>
      </c>
      <c r="B53" s="12">
        <f>B54+B55+B56+B57+B58+B59+B60+B61+B62+B63+B64+B65+B66</f>
        <v>828899</v>
      </c>
      <c r="C53" s="12">
        <f>C54+C55+C56+C57+C58+C59+C60+C61+C62+C63+C64+C65+C66</f>
        <v>233168.5</v>
      </c>
      <c r="D53" s="13">
        <f t="shared" si="1"/>
        <v>28.12990484968615</v>
      </c>
    </row>
    <row r="54" spans="1:4" ht="18" customHeight="1">
      <c r="A54" s="7" t="s">
        <v>38</v>
      </c>
      <c r="B54" s="6">
        <v>35000</v>
      </c>
      <c r="C54" s="6">
        <v>21241</v>
      </c>
      <c r="D54" s="5">
        <f t="shared" si="1"/>
        <v>60.68857142857142</v>
      </c>
    </row>
    <row r="55" spans="1:4" ht="18" customHeight="1">
      <c r="A55" s="7" t="s">
        <v>50</v>
      </c>
      <c r="B55" s="6">
        <v>35313.1</v>
      </c>
      <c r="C55" s="6">
        <v>23110</v>
      </c>
      <c r="D55" s="5">
        <f t="shared" si="1"/>
        <v>65.44313583344425</v>
      </c>
    </row>
    <row r="56" spans="1:4" ht="18" customHeight="1">
      <c r="A56" s="7" t="s">
        <v>51</v>
      </c>
      <c r="B56" s="6">
        <v>3000</v>
      </c>
      <c r="C56" s="6">
        <v>425</v>
      </c>
      <c r="D56" s="5">
        <f t="shared" si="1"/>
        <v>14.166666666666666</v>
      </c>
    </row>
    <row r="57" spans="1:4" ht="18.75" customHeight="1">
      <c r="A57" s="7" t="s">
        <v>45</v>
      </c>
      <c r="B57" s="6">
        <v>4916.6</v>
      </c>
      <c r="C57" s="6">
        <v>3262.2</v>
      </c>
      <c r="D57" s="5">
        <f t="shared" si="1"/>
        <v>66.35073017939226</v>
      </c>
    </row>
    <row r="58" spans="1:4" ht="32.25" customHeight="1">
      <c r="A58" s="8" t="s">
        <v>52</v>
      </c>
      <c r="B58" s="6">
        <v>49000</v>
      </c>
      <c r="C58" s="6">
        <v>11270.3</v>
      </c>
      <c r="D58" s="5">
        <f t="shared" si="1"/>
        <v>23.000612244897958</v>
      </c>
    </row>
    <row r="59" spans="1:4" ht="48" customHeight="1">
      <c r="A59" s="8" t="s">
        <v>53</v>
      </c>
      <c r="B59" s="6">
        <v>263969.3</v>
      </c>
      <c r="C59" s="6">
        <v>143871.3</v>
      </c>
      <c r="D59" s="5">
        <f t="shared" si="1"/>
        <v>54.50304258866466</v>
      </c>
    </row>
    <row r="60" spans="1:4" ht="31.5" customHeight="1">
      <c r="A60" s="9" t="s">
        <v>54</v>
      </c>
      <c r="B60" s="6">
        <v>80200</v>
      </c>
      <c r="C60" s="6">
        <v>22519.7</v>
      </c>
      <c r="D60" s="5">
        <f t="shared" si="1"/>
        <v>28.07942643391521</v>
      </c>
    </row>
    <row r="61" spans="1:4" ht="46.5" customHeight="1">
      <c r="A61" s="9" t="s">
        <v>55</v>
      </c>
      <c r="B61" s="6">
        <v>230000</v>
      </c>
      <c r="C61" s="6">
        <v>0</v>
      </c>
      <c r="D61" s="5">
        <f t="shared" si="1"/>
        <v>0</v>
      </c>
    </row>
    <row r="62" spans="1:4" ht="35.25" customHeight="1">
      <c r="A62" s="9" t="s">
        <v>56</v>
      </c>
      <c r="B62" s="6">
        <v>43000</v>
      </c>
      <c r="C62" s="6">
        <v>0</v>
      </c>
      <c r="D62" s="5">
        <f t="shared" si="1"/>
        <v>0</v>
      </c>
    </row>
    <row r="63" spans="1:4" ht="19.5" customHeight="1">
      <c r="A63" s="9" t="s">
        <v>39</v>
      </c>
      <c r="B63" s="6">
        <v>23500</v>
      </c>
      <c r="C63" s="6">
        <v>7469</v>
      </c>
      <c r="D63" s="5">
        <f t="shared" si="1"/>
        <v>31.782978723404256</v>
      </c>
    </row>
    <row r="64" spans="1:4" ht="30.75" customHeight="1">
      <c r="A64" s="9" t="s">
        <v>57</v>
      </c>
      <c r="B64" s="6">
        <v>25000</v>
      </c>
      <c r="C64" s="6">
        <v>0</v>
      </c>
      <c r="D64" s="5">
        <f t="shared" si="1"/>
        <v>0</v>
      </c>
    </row>
    <row r="65" spans="1:4" ht="77.25" customHeight="1">
      <c r="A65" s="10" t="s">
        <v>58</v>
      </c>
      <c r="B65" s="6">
        <v>10000</v>
      </c>
      <c r="C65" s="6">
        <v>0</v>
      </c>
      <c r="D65" s="5">
        <f t="shared" si="1"/>
        <v>0</v>
      </c>
    </row>
    <row r="66" spans="1:4" ht="61.5" customHeight="1">
      <c r="A66" s="3" t="s">
        <v>34</v>
      </c>
      <c r="B66" s="5">
        <v>26000</v>
      </c>
      <c r="C66" s="5">
        <v>0</v>
      </c>
      <c r="D66" s="5">
        <f t="shared" si="1"/>
        <v>0</v>
      </c>
    </row>
    <row r="67" spans="1:4" ht="18.75" customHeight="1">
      <c r="A67" s="16" t="s">
        <v>41</v>
      </c>
      <c r="B67" s="12">
        <f>B7+B12+B23+B26+B30+B28+B36+B39+B41+B43+B51+B53</f>
        <v>1711397.1999999997</v>
      </c>
      <c r="C67" s="12">
        <f>C7+C12+C23+C26+C30+C28+C36+C39+C41+C43+C51+C53</f>
        <v>422591.97</v>
      </c>
      <c r="D67" s="13">
        <f t="shared" si="1"/>
        <v>24.692804802999564</v>
      </c>
    </row>
  </sheetData>
  <mergeCells count="1">
    <mergeCell ref="A3:D3"/>
  </mergeCells>
  <printOptions/>
  <pageMargins left="0.77" right="0.25" top="0.61" bottom="0.49" header="0.5118110236220472" footer="0.39"/>
  <pageSetup fitToHeight="3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Roga i kopita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Новикова</dc:creator>
  <cp:keywords/>
  <dc:description/>
  <cp:lastModifiedBy>perm</cp:lastModifiedBy>
  <cp:lastPrinted>2008-11-14T11:30:17Z</cp:lastPrinted>
  <dcterms:created xsi:type="dcterms:W3CDTF">2008-09-30T06:48:06Z</dcterms:created>
  <dcterms:modified xsi:type="dcterms:W3CDTF">2008-11-14T11:30:18Z</dcterms:modified>
  <cp:category/>
  <cp:version/>
  <cp:contentType/>
  <cp:contentStatus/>
</cp:coreProperties>
</file>