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источникам'!$A$1:$G$116</definedName>
  </definedNames>
  <calcPr fullCalcOnLoad="1"/>
</workbook>
</file>

<file path=xl/sharedStrings.xml><?xml version="1.0" encoding="utf-8"?>
<sst xmlns="http://schemas.openxmlformats.org/spreadsheetml/2006/main" count="221" uniqueCount="124">
  <si>
    <t>КВСР</t>
  </si>
  <si>
    <t>904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</si>
  <si>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</si>
  <si>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</si>
  <si>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</si>
  <si>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</si>
  <si>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</si>
  <si>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</si>
  <si>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</si>
  <si>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</si>
  <si>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</si>
  <si>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</si>
  <si>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</si>
  <si>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</si>
  <si>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</si>
  <si>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</si>
  <si>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</si>
  <si>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</si>
  <si>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</si>
  <si>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</si>
  <si>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</si>
  <si>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</si>
  <si>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</si>
  <si>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</si>
  <si>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</si>
  <si>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</si>
  <si>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</si>
  <si>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</si>
  <si>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</si>
  <si>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</si>
  <si>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</si>
  <si>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</si>
  <si>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</si>
  <si>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</si>
  <si>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</si>
  <si>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</si>
  <si>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</si>
  <si>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</si>
  <si>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</si>
  <si>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</si>
  <si>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</si>
  <si>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</si>
  <si>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</si>
  <si>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</si>
  <si>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</si>
  <si>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</si>
  <si>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</si>
  <si>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</si>
  <si>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</si>
  <si>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</si>
  <si>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</si>
  <si>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</si>
  <si>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</si>
  <si>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</si>
  <si>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</si>
  <si>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</si>
  <si>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</si>
  <si>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</si>
  <si>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</si>
  <si>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</si>
  <si>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</si>
  <si>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</si>
  <si>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</si>
  <si>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</si>
  <si>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</si>
  <si>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</si>
  <si>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</si>
  <si>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</si>
  <si>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</si>
  <si>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</si>
  <si>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</si>
  <si>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</si>
  <si>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</si>
  <si>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</si>
  <si>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</si>
  <si>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</si>
  <si>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</si>
  <si>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</si>
  <si>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</si>
  <si>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</si>
  <si>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</si>
  <si>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</si>
  <si>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</si>
  <si>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</si>
  <si>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</si>
  <si>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</si>
  <si>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</si>
  <si>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905</t>
  </si>
  <si>
    <t>Архитектурно-планировочное управление администрации г.Перми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</si>
  <si>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</si>
  <si>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</si>
  <si>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</si>
  <si>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</si>
  <si>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</si>
  <si>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</si>
  <si>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</si>
  <si>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</si>
  <si>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</si>
  <si>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</si>
  <si>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 xml:space="preserve">расходы местного бюджета </t>
  </si>
  <si>
    <t>Департамент планирования и развития территорий администрации г. Перми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</si>
  <si>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</si>
  <si>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</si>
  <si>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</si>
  <si>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</si>
  <si>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</si>
  <si>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</si>
  <si>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</si>
  <si>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</si>
  <si>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</si>
  <si>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</si>
  <si>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</si>
  <si>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</si>
  <si>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</si>
  <si>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</si>
  <si>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</si>
  <si>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</si>
  <si>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</si>
  <si>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</si>
  <si>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Ассигнования 2011 года</t>
  </si>
  <si>
    <t>Отклонение от установленного уровня выполнения плана (95%)*</t>
  </si>
  <si>
    <t>Кассовый расход на 01.01.2012</t>
  </si>
  <si>
    <t>Оперативный анализ исполнения бюджета города Перми по расходам на 1 января 2012 года</t>
  </si>
  <si>
    <t xml:space="preserve">   * -  расчётный уровень установлен исходя из 95,0 % исполнения плана по расходам за 2011 год.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</si>
</sst>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3" fillId="34" borderId="21" xfId="0" applyNumberFormat="1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71" fontId="3" fillId="0" borderId="19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171" fontId="4" fillId="34" borderId="10" xfId="0" applyNumberFormat="1" applyFont="1" applyFill="1" applyBorder="1" applyAlignment="1">
      <alignment horizontal="center" vertical="center"/>
    </xf>
    <xf numFmtId="171" fontId="0" fillId="34" borderId="21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171" fontId="13" fillId="34" borderId="21" xfId="0" applyNumberFormat="1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23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9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0" fillId="34" borderId="24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24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/>
    </xf>
    <xf numFmtId="171" fontId="4" fillId="35" borderId="10" xfId="0" applyNumberFormat="1" applyFont="1" applyFill="1" applyBorder="1" applyAlignment="1">
      <alignment vertical="center"/>
    </xf>
    <xf numFmtId="171" fontId="7" fillId="34" borderId="10" xfId="0" applyNumberFormat="1" applyFont="1" applyFill="1" applyBorder="1" applyAlignment="1">
      <alignment vertical="center" wrapText="1"/>
    </xf>
    <xf numFmtId="171" fontId="7" fillId="35" borderId="1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82" zoomScaleNormal="82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2" sqref="K105:N112"/>
    </sheetView>
  </sheetViews>
  <sheetFormatPr defaultColWidth="9.140625" defaultRowHeight="12.75"/>
  <cols>
    <col min="1" max="1" width="5.8515625" style="31" customWidth="1"/>
    <col min="2" max="2" width="25.57421875" style="11" customWidth="1"/>
    <col min="3" max="3" width="48.140625" style="11" customWidth="1"/>
    <col min="4" max="4" width="16.8515625" style="16" customWidth="1"/>
    <col min="5" max="5" width="15.57421875" style="33" customWidth="1"/>
    <col min="6" max="6" width="12.28125" style="16" customWidth="1"/>
    <col min="7" max="7" width="13.140625" style="16" customWidth="1"/>
  </cols>
  <sheetData>
    <row r="1" spans="1:7" ht="15">
      <c r="A1" s="9"/>
      <c r="B1" s="7"/>
      <c r="C1" s="7"/>
      <c r="D1" s="7"/>
      <c r="F1" s="7"/>
      <c r="G1" s="34" t="s">
        <v>97</v>
      </c>
    </row>
    <row r="2" spans="1:7" ht="15">
      <c r="A2" s="9"/>
      <c r="B2" s="7"/>
      <c r="C2" s="7"/>
      <c r="D2" s="7"/>
      <c r="F2" s="7"/>
      <c r="G2" s="34" t="s">
        <v>94</v>
      </c>
    </row>
    <row r="3" spans="1:7" s="4" customFormat="1" ht="21.75" customHeight="1">
      <c r="A3" s="116" t="s">
        <v>122</v>
      </c>
      <c r="B3" s="117"/>
      <c r="C3" s="117"/>
      <c r="D3" s="117"/>
      <c r="E3" s="117"/>
      <c r="F3" s="117"/>
      <c r="G3" s="117"/>
    </row>
    <row r="4" spans="1:7" s="4" customFormat="1" ht="15" customHeight="1">
      <c r="A4" s="9"/>
      <c r="B4" s="5"/>
      <c r="C4" s="5"/>
      <c r="D4" s="35"/>
      <c r="E4" s="36"/>
      <c r="F4" s="37"/>
      <c r="G4" s="38" t="s">
        <v>69</v>
      </c>
    </row>
    <row r="5" spans="1:7" s="4" customFormat="1" ht="78" customHeight="1">
      <c r="A5" s="1" t="s">
        <v>0</v>
      </c>
      <c r="B5" s="1" t="s">
        <v>73</v>
      </c>
      <c r="C5" s="1" t="s">
        <v>83</v>
      </c>
      <c r="D5" s="8" t="s">
        <v>119</v>
      </c>
      <c r="E5" s="8" t="s">
        <v>121</v>
      </c>
      <c r="F5" s="6" t="s">
        <v>95</v>
      </c>
      <c r="G5" s="39" t="s">
        <v>120</v>
      </c>
    </row>
    <row r="6" spans="1:7" s="7" customFormat="1" ht="52.5" customHeight="1">
      <c r="A6" s="1" t="s">
        <v>70</v>
      </c>
      <c r="B6" s="2" t="s">
        <v>101</v>
      </c>
      <c r="C6" s="2" t="s">
        <v>42</v>
      </c>
      <c r="D6" s="75">
        <f>D7+D8</f>
        <v>141401.49000000002</v>
      </c>
      <c r="E6" s="75">
        <f>E7+E8</f>
        <v>134699.683</v>
      </c>
      <c r="F6" s="64">
        <f aca="true" t="shared" si="0" ref="F6:F37">E6/D6*100</f>
        <v>95.26044103212772</v>
      </c>
      <c r="G6" s="68" t="s">
        <v>81</v>
      </c>
    </row>
    <row r="7" spans="1:7" s="7" customFormat="1" ht="17.25" customHeight="1">
      <c r="A7" s="23"/>
      <c r="B7" s="24"/>
      <c r="C7" s="19" t="s">
        <v>40</v>
      </c>
      <c r="D7" s="78">
        <v>136371.29</v>
      </c>
      <c r="E7" s="76">
        <v>129669.483</v>
      </c>
      <c r="F7" s="65">
        <f t="shared" si="0"/>
        <v>95.08561736124956</v>
      </c>
      <c r="G7" s="69">
        <f>F7-95</f>
        <v>0.08561736124956099</v>
      </c>
    </row>
    <row r="8" spans="1:7" s="7" customFormat="1" ht="28.5" customHeight="1">
      <c r="A8" s="27"/>
      <c r="B8" s="28"/>
      <c r="C8" s="19" t="s">
        <v>90</v>
      </c>
      <c r="D8" s="78">
        <v>5030.2</v>
      </c>
      <c r="E8" s="78">
        <v>5030.2</v>
      </c>
      <c r="F8" s="65">
        <f t="shared" si="0"/>
        <v>100</v>
      </c>
      <c r="G8" s="69">
        <f>F8-95</f>
        <v>5</v>
      </c>
    </row>
    <row r="9" spans="1:7" s="4" customFormat="1" ht="39.75" customHeight="1">
      <c r="A9" s="29" t="s">
        <v>71</v>
      </c>
      <c r="B9" s="56" t="s">
        <v>102</v>
      </c>
      <c r="C9" s="2" t="s">
        <v>72</v>
      </c>
      <c r="D9" s="75">
        <f>D11</f>
        <v>122557.97999999998</v>
      </c>
      <c r="E9" s="75">
        <f>E11</f>
        <v>106853.547</v>
      </c>
      <c r="F9" s="64">
        <f t="shared" si="0"/>
        <v>87.18611958193176</v>
      </c>
      <c r="G9" s="68" t="s">
        <v>81</v>
      </c>
    </row>
    <row r="10" spans="1:7" s="7" customFormat="1" ht="25.5">
      <c r="A10" s="103"/>
      <c r="B10" s="104"/>
      <c r="C10" s="55" t="s">
        <v>78</v>
      </c>
      <c r="D10" s="77">
        <f>91725.06+3471.54</f>
        <v>95196.59999999999</v>
      </c>
      <c r="E10" s="77">
        <v>94944.089</v>
      </c>
      <c r="F10" s="89">
        <f t="shared" si="0"/>
        <v>99.73474787965118</v>
      </c>
      <c r="G10" s="96">
        <f>F10-95</f>
        <v>4.734747879651181</v>
      </c>
    </row>
    <row r="11" spans="1:7" s="4" customFormat="1" ht="27.75" customHeight="1">
      <c r="A11" s="97"/>
      <c r="B11" s="98"/>
      <c r="C11" s="62" t="s">
        <v>77</v>
      </c>
      <c r="D11" s="79">
        <f>D12+D13+D14+D15+D10</f>
        <v>122557.97999999998</v>
      </c>
      <c r="E11" s="79">
        <f>E12+E13+E14+E15+E10</f>
        <v>106853.547</v>
      </c>
      <c r="F11" s="95">
        <f t="shared" si="0"/>
        <v>87.18611958193176</v>
      </c>
      <c r="G11" s="70">
        <f aca="true" t="shared" si="1" ref="G11:G17">F11-95</f>
        <v>-7.813880418068237</v>
      </c>
    </row>
    <row r="12" spans="1:7" s="7" customFormat="1" ht="26.25" customHeight="1" hidden="1">
      <c r="A12" s="97"/>
      <c r="B12" s="98"/>
      <c r="C12" s="63" t="s">
        <v>98</v>
      </c>
      <c r="D12" s="80">
        <v>211.9</v>
      </c>
      <c r="E12" s="80">
        <v>0</v>
      </c>
      <c r="F12" s="66">
        <f t="shared" si="0"/>
        <v>0</v>
      </c>
      <c r="G12" s="91">
        <f t="shared" si="1"/>
        <v>-95</v>
      </c>
    </row>
    <row r="13" spans="1:7" s="7" customFormat="1" ht="26.25" customHeight="1" hidden="1">
      <c r="A13" s="97"/>
      <c r="B13" s="98"/>
      <c r="C13" s="63" t="s">
        <v>91</v>
      </c>
      <c r="D13" s="80">
        <v>60.86</v>
      </c>
      <c r="E13" s="80">
        <v>0</v>
      </c>
      <c r="F13" s="66">
        <f t="shared" si="0"/>
        <v>0</v>
      </c>
      <c r="G13" s="91">
        <f t="shared" si="1"/>
        <v>-95</v>
      </c>
    </row>
    <row r="14" spans="1:7" s="7" customFormat="1" ht="26.25" customHeight="1" hidden="1">
      <c r="A14" s="97"/>
      <c r="B14" s="98"/>
      <c r="C14" s="63" t="s">
        <v>93</v>
      </c>
      <c r="D14" s="80">
        <v>11909.46</v>
      </c>
      <c r="E14" s="80">
        <v>11909.458</v>
      </c>
      <c r="F14" s="66">
        <f t="shared" si="0"/>
        <v>99.99998320662735</v>
      </c>
      <c r="G14" s="91">
        <f t="shared" si="1"/>
        <v>4.999983206627348</v>
      </c>
    </row>
    <row r="15" spans="1:7" s="7" customFormat="1" ht="17.25" customHeight="1" hidden="1">
      <c r="A15" s="99"/>
      <c r="B15" s="100"/>
      <c r="C15" s="63" t="s">
        <v>92</v>
      </c>
      <c r="D15" s="80">
        <v>15179.16</v>
      </c>
      <c r="E15" s="80">
        <v>0</v>
      </c>
      <c r="F15" s="66">
        <f t="shared" si="0"/>
        <v>0</v>
      </c>
      <c r="G15" s="91">
        <f t="shared" si="1"/>
        <v>-95</v>
      </c>
    </row>
    <row r="16" spans="1:7" s="16" customFormat="1" ht="48" customHeight="1">
      <c r="A16" s="1" t="s">
        <v>1</v>
      </c>
      <c r="B16" s="2" t="s">
        <v>100</v>
      </c>
      <c r="C16" s="2" t="s">
        <v>43</v>
      </c>
      <c r="D16" s="75">
        <f>D17</f>
        <v>111382.7</v>
      </c>
      <c r="E16" s="75">
        <f>E17</f>
        <v>103394.525</v>
      </c>
      <c r="F16" s="64">
        <f t="shared" si="0"/>
        <v>92.82817259771939</v>
      </c>
      <c r="G16" s="68" t="s">
        <v>81</v>
      </c>
    </row>
    <row r="17" spans="1:7" s="7" customFormat="1" ht="17.25" customHeight="1">
      <c r="A17" s="23"/>
      <c r="B17" s="24"/>
      <c r="C17" s="19" t="s">
        <v>40</v>
      </c>
      <c r="D17" s="77">
        <v>111382.7</v>
      </c>
      <c r="E17" s="77">
        <v>103394.525</v>
      </c>
      <c r="F17" s="65">
        <f t="shared" si="0"/>
        <v>92.82817259771939</v>
      </c>
      <c r="G17" s="69">
        <f t="shared" si="1"/>
        <v>-2.1718274022806128</v>
      </c>
    </row>
    <row r="18" spans="1:7" s="7" customFormat="1" ht="40.5" customHeight="1">
      <c r="A18" s="1" t="s">
        <v>87</v>
      </c>
      <c r="B18" s="2" t="s">
        <v>88</v>
      </c>
      <c r="C18" s="2" t="s">
        <v>89</v>
      </c>
      <c r="D18" s="75">
        <f>D19</f>
        <v>78619.47</v>
      </c>
      <c r="E18" s="75">
        <f>E19</f>
        <v>60509.5</v>
      </c>
      <c r="F18" s="64">
        <f t="shared" si="0"/>
        <v>76.96503168998723</v>
      </c>
      <c r="G18" s="68" t="s">
        <v>81</v>
      </c>
    </row>
    <row r="19" spans="1:7" s="7" customFormat="1" ht="17.25" customHeight="1">
      <c r="A19" s="23"/>
      <c r="B19" s="24"/>
      <c r="C19" s="19" t="s">
        <v>40</v>
      </c>
      <c r="D19" s="77">
        <v>78619.47</v>
      </c>
      <c r="E19" s="77">
        <v>60509.5</v>
      </c>
      <c r="F19" s="65">
        <f t="shared" si="0"/>
        <v>76.96503168998723</v>
      </c>
      <c r="G19" s="69">
        <f>F19-95</f>
        <v>-18.034968310012772</v>
      </c>
    </row>
    <row r="20" spans="1:7" s="7" customFormat="1" ht="47.25" customHeight="1">
      <c r="A20" s="1" t="s">
        <v>2</v>
      </c>
      <c r="B20" s="2" t="s">
        <v>103</v>
      </c>
      <c r="C20" s="2" t="s">
        <v>44</v>
      </c>
      <c r="D20" s="75">
        <f>D21</f>
        <v>58050.13</v>
      </c>
      <c r="E20" s="75">
        <f>E21</f>
        <v>57641.35</v>
      </c>
      <c r="F20" s="90">
        <f t="shared" si="0"/>
        <v>99.2958155304734</v>
      </c>
      <c r="G20" s="68" t="s">
        <v>81</v>
      </c>
    </row>
    <row r="21" spans="1:7" s="7" customFormat="1" ht="17.25" customHeight="1">
      <c r="A21" s="23"/>
      <c r="B21" s="24"/>
      <c r="C21" s="19" t="s">
        <v>40</v>
      </c>
      <c r="D21" s="77">
        <v>58050.13</v>
      </c>
      <c r="E21" s="77">
        <v>57641.35</v>
      </c>
      <c r="F21" s="89">
        <f t="shared" si="0"/>
        <v>99.2958155304734</v>
      </c>
      <c r="G21" s="69">
        <f>F21-95</f>
        <v>4.295815530473405</v>
      </c>
    </row>
    <row r="22" spans="1:7" s="7" customFormat="1" ht="46.5" customHeight="1">
      <c r="A22" s="1" t="s">
        <v>3</v>
      </c>
      <c r="B22" s="2" t="s">
        <v>104</v>
      </c>
      <c r="C22" s="2" t="s">
        <v>45</v>
      </c>
      <c r="D22" s="75">
        <f>D23+D24+D25</f>
        <v>3817861.77</v>
      </c>
      <c r="E22" s="75">
        <f>E23+E24+E25</f>
        <v>3364685.8609999996</v>
      </c>
      <c r="F22" s="64">
        <f t="shared" si="0"/>
        <v>88.13011218580601</v>
      </c>
      <c r="G22" s="68" t="s">
        <v>81</v>
      </c>
    </row>
    <row r="23" spans="1:7" s="7" customFormat="1" ht="16.5" customHeight="1">
      <c r="A23" s="23"/>
      <c r="B23" s="24"/>
      <c r="C23" s="19" t="s">
        <v>40</v>
      </c>
      <c r="D23" s="77">
        <v>2956858.57</v>
      </c>
      <c r="E23" s="77">
        <v>2880531.821</v>
      </c>
      <c r="F23" s="89">
        <f t="shared" si="0"/>
        <v>97.41865404810349</v>
      </c>
      <c r="G23" s="96">
        <f>F23-95</f>
        <v>2.418654048103491</v>
      </c>
    </row>
    <row r="24" spans="1:7" s="7" customFormat="1" ht="16.5" customHeight="1">
      <c r="A24" s="25"/>
      <c r="B24" s="26"/>
      <c r="C24" s="19" t="s">
        <v>41</v>
      </c>
      <c r="D24" s="77">
        <v>104639.52</v>
      </c>
      <c r="E24" s="81">
        <v>104488.53</v>
      </c>
      <c r="F24" s="89">
        <f t="shared" si="0"/>
        <v>99.85570461332391</v>
      </c>
      <c r="G24" s="96">
        <f>F24-95</f>
        <v>4.855704613323908</v>
      </c>
    </row>
    <row r="25" spans="1:7" s="7" customFormat="1" ht="27.75" customHeight="1">
      <c r="A25" s="40"/>
      <c r="B25" s="41"/>
      <c r="C25" s="19" t="s">
        <v>90</v>
      </c>
      <c r="D25" s="77">
        <v>756363.68</v>
      </c>
      <c r="E25" s="81">
        <v>379665.51</v>
      </c>
      <c r="F25" s="65">
        <f t="shared" si="0"/>
        <v>50.19615828195241</v>
      </c>
      <c r="G25" s="69">
        <f>F25-95</f>
        <v>-44.80384171804759</v>
      </c>
    </row>
    <row r="26" spans="1:7" s="7" customFormat="1" ht="36" customHeight="1">
      <c r="A26" s="29" t="s">
        <v>4</v>
      </c>
      <c r="B26" s="56" t="s">
        <v>105</v>
      </c>
      <c r="C26" s="2" t="s">
        <v>46</v>
      </c>
      <c r="D26" s="75">
        <f>D27+D28</f>
        <v>779096.47</v>
      </c>
      <c r="E26" s="75">
        <f>E27+E28</f>
        <v>779064.396</v>
      </c>
      <c r="F26" s="64">
        <f t="shared" si="0"/>
        <v>99.99588317990967</v>
      </c>
      <c r="G26" s="68" t="s">
        <v>81</v>
      </c>
    </row>
    <row r="27" spans="1:7" s="7" customFormat="1" ht="16.5" customHeight="1">
      <c r="A27" s="103"/>
      <c r="B27" s="104"/>
      <c r="C27" s="55" t="s">
        <v>40</v>
      </c>
      <c r="D27" s="77">
        <v>775686.87</v>
      </c>
      <c r="E27" s="77">
        <v>775654.796</v>
      </c>
      <c r="F27" s="65">
        <f t="shared" si="0"/>
        <v>99.99586508406414</v>
      </c>
      <c r="G27" s="69">
        <f>F27-95</f>
        <v>4.995865084064135</v>
      </c>
    </row>
    <row r="28" spans="1:7" s="7" customFormat="1" ht="27.75" customHeight="1">
      <c r="A28" s="99"/>
      <c r="B28" s="100"/>
      <c r="C28" s="55" t="s">
        <v>90</v>
      </c>
      <c r="D28" s="77">
        <v>3409.6</v>
      </c>
      <c r="E28" s="77">
        <v>3409.6</v>
      </c>
      <c r="F28" s="65">
        <f t="shared" si="0"/>
        <v>100</v>
      </c>
      <c r="G28" s="69">
        <f>F28-95</f>
        <v>5</v>
      </c>
    </row>
    <row r="29" spans="1:7" s="7" customFormat="1" ht="39" customHeight="1">
      <c r="A29" s="54" t="s">
        <v>80</v>
      </c>
      <c r="B29" s="44" t="s">
        <v>106</v>
      </c>
      <c r="C29" s="2" t="s">
        <v>79</v>
      </c>
      <c r="D29" s="75">
        <f>D30+D31</f>
        <v>20624.300000000003</v>
      </c>
      <c r="E29" s="75">
        <f>E30+E31</f>
        <v>20594.634000000002</v>
      </c>
      <c r="F29" s="64">
        <f t="shared" si="0"/>
        <v>99.85615996664129</v>
      </c>
      <c r="G29" s="68" t="s">
        <v>81</v>
      </c>
    </row>
    <row r="30" spans="1:7" s="7" customFormat="1" ht="16.5" customHeight="1">
      <c r="A30" s="23"/>
      <c r="B30" s="57"/>
      <c r="C30" s="19" t="s">
        <v>40</v>
      </c>
      <c r="D30" s="77">
        <v>20609.9</v>
      </c>
      <c r="E30" s="77">
        <v>20580.304</v>
      </c>
      <c r="F30" s="65">
        <f t="shared" si="0"/>
        <v>99.85639910916598</v>
      </c>
      <c r="G30" s="69">
        <f>F30-95</f>
        <v>4.856399109165977</v>
      </c>
    </row>
    <row r="31" spans="1:7" s="7" customFormat="1" ht="27.75" customHeight="1">
      <c r="A31" s="42"/>
      <c r="B31" s="43"/>
      <c r="C31" s="58" t="s">
        <v>90</v>
      </c>
      <c r="D31" s="82">
        <v>14.4</v>
      </c>
      <c r="E31" s="82">
        <v>14.33</v>
      </c>
      <c r="F31" s="67">
        <f t="shared" si="0"/>
        <v>99.51388888888889</v>
      </c>
      <c r="G31" s="69">
        <f>F31-95</f>
        <v>4.513888888888886</v>
      </c>
    </row>
    <row r="32" spans="1:7" s="7" customFormat="1" ht="36.75" customHeight="1">
      <c r="A32" s="29" t="s">
        <v>5</v>
      </c>
      <c r="B32" s="56" t="s">
        <v>107</v>
      </c>
      <c r="C32" s="2" t="s">
        <v>47</v>
      </c>
      <c r="D32" s="75">
        <f>D33+D34+D35</f>
        <v>7332924.66</v>
      </c>
      <c r="E32" s="75">
        <f>E33+E34+E35</f>
        <v>7125905.046999999</v>
      </c>
      <c r="F32" s="64">
        <f t="shared" si="0"/>
        <v>97.17684794814187</v>
      </c>
      <c r="G32" s="68" t="s">
        <v>81</v>
      </c>
    </row>
    <row r="33" spans="1:7" s="7" customFormat="1" ht="17.25" customHeight="1">
      <c r="A33" s="103"/>
      <c r="B33" s="104"/>
      <c r="C33" s="55" t="s">
        <v>40</v>
      </c>
      <c r="D33" s="77">
        <v>4489710.6</v>
      </c>
      <c r="E33" s="77">
        <v>4423545.437</v>
      </c>
      <c r="F33" s="65">
        <f t="shared" si="0"/>
        <v>98.52629336510019</v>
      </c>
      <c r="G33" s="69">
        <f>F33-95</f>
        <v>3.5262933651001873</v>
      </c>
    </row>
    <row r="34" spans="1:7" s="7" customFormat="1" ht="16.5" customHeight="1">
      <c r="A34" s="97"/>
      <c r="B34" s="98"/>
      <c r="C34" s="55" t="s">
        <v>41</v>
      </c>
      <c r="D34" s="88">
        <f>2557378.87+19.21-0.1</f>
        <v>2557397.98</v>
      </c>
      <c r="E34" s="81">
        <v>2493949.81</v>
      </c>
      <c r="F34" s="65">
        <f t="shared" si="0"/>
        <v>97.51903417081765</v>
      </c>
      <c r="G34" s="69">
        <f>F34-95</f>
        <v>2.5190341708176476</v>
      </c>
    </row>
    <row r="35" spans="1:7" s="7" customFormat="1" ht="27" customHeight="1">
      <c r="A35" s="99"/>
      <c r="B35" s="100"/>
      <c r="C35" s="55" t="s">
        <v>90</v>
      </c>
      <c r="D35" s="88">
        <f>285816.08</f>
        <v>285816.08</v>
      </c>
      <c r="E35" s="77">
        <v>208409.8</v>
      </c>
      <c r="F35" s="65">
        <f t="shared" si="0"/>
        <v>72.9174509705682</v>
      </c>
      <c r="G35" s="69">
        <f>F35-95</f>
        <v>-22.082549029431803</v>
      </c>
    </row>
    <row r="36" spans="1:7" s="7" customFormat="1" ht="28.5" customHeight="1">
      <c r="A36" s="54" t="s">
        <v>6</v>
      </c>
      <c r="B36" s="44" t="s">
        <v>7</v>
      </c>
      <c r="C36" s="2" t="s">
        <v>48</v>
      </c>
      <c r="D36" s="75">
        <f>D37+D38</f>
        <v>268415.03</v>
      </c>
      <c r="E36" s="75">
        <f>E37+E38</f>
        <v>267220.331</v>
      </c>
      <c r="F36" s="64">
        <f t="shared" si="0"/>
        <v>99.55490607213761</v>
      </c>
      <c r="G36" s="68" t="s">
        <v>81</v>
      </c>
    </row>
    <row r="37" spans="1:7" s="7" customFormat="1" ht="17.25" customHeight="1">
      <c r="A37" s="23"/>
      <c r="B37" s="24"/>
      <c r="C37" s="19" t="s">
        <v>40</v>
      </c>
      <c r="D37" s="77">
        <v>265379.53</v>
      </c>
      <c r="E37" s="77">
        <v>264184.831</v>
      </c>
      <c r="F37" s="89">
        <f t="shared" si="0"/>
        <v>99.5498149386277</v>
      </c>
      <c r="G37" s="96">
        <f>F37-95</f>
        <v>4.549814938627705</v>
      </c>
    </row>
    <row r="38" spans="1:7" s="7" customFormat="1" ht="18" customHeight="1">
      <c r="A38" s="25"/>
      <c r="B38" s="26"/>
      <c r="C38" s="19" t="s">
        <v>41</v>
      </c>
      <c r="D38" s="77">
        <v>3035.5</v>
      </c>
      <c r="E38" s="77">
        <v>3035.5</v>
      </c>
      <c r="F38" s="65">
        <f aca="true" t="shared" si="2" ref="F38:F69">E38/D38*100</f>
        <v>100</v>
      </c>
      <c r="G38" s="69">
        <f>F38-95</f>
        <v>5</v>
      </c>
    </row>
    <row r="39" spans="1:7" s="7" customFormat="1" ht="28.5" customHeight="1">
      <c r="A39" s="1" t="s">
        <v>8</v>
      </c>
      <c r="B39" s="2" t="s">
        <v>9</v>
      </c>
      <c r="C39" s="2" t="s">
        <v>49</v>
      </c>
      <c r="D39" s="75">
        <f>D40+D41</f>
        <v>359015.92</v>
      </c>
      <c r="E39" s="75">
        <f>E40+E41</f>
        <v>354725.48</v>
      </c>
      <c r="F39" s="64">
        <f t="shared" si="2"/>
        <v>98.80494436012755</v>
      </c>
      <c r="G39" s="68" t="s">
        <v>81</v>
      </c>
    </row>
    <row r="40" spans="1:7" s="7" customFormat="1" ht="16.5" customHeight="1">
      <c r="A40" s="23"/>
      <c r="B40" s="24"/>
      <c r="C40" s="19" t="s">
        <v>40</v>
      </c>
      <c r="D40" s="77">
        <v>353695.48</v>
      </c>
      <c r="E40" s="77">
        <v>349449.62</v>
      </c>
      <c r="F40" s="65">
        <f t="shared" si="2"/>
        <v>98.7995718803079</v>
      </c>
      <c r="G40" s="69">
        <f>F40-95</f>
        <v>3.7995718803078944</v>
      </c>
    </row>
    <row r="41" spans="1:7" s="7" customFormat="1" ht="18" customHeight="1">
      <c r="A41" s="25"/>
      <c r="B41" s="26"/>
      <c r="C41" s="19" t="s">
        <v>41</v>
      </c>
      <c r="D41" s="77">
        <v>5320.44</v>
      </c>
      <c r="E41" s="81">
        <v>5275.86</v>
      </c>
      <c r="F41" s="89">
        <f t="shared" si="2"/>
        <v>99.16209937523965</v>
      </c>
      <c r="G41" s="96">
        <f>F41-95</f>
        <v>4.162099375239649</v>
      </c>
    </row>
    <row r="42" spans="1:7" s="7" customFormat="1" ht="28.5" customHeight="1">
      <c r="A42" s="1" t="s">
        <v>10</v>
      </c>
      <c r="B42" s="2" t="s">
        <v>11</v>
      </c>
      <c r="C42" s="2" t="s">
        <v>50</v>
      </c>
      <c r="D42" s="75">
        <f>D43+D44</f>
        <v>300620.55000000005</v>
      </c>
      <c r="E42" s="75">
        <f>E43+E44</f>
        <v>294634.764</v>
      </c>
      <c r="F42" s="64">
        <f t="shared" si="2"/>
        <v>98.0088566799575</v>
      </c>
      <c r="G42" s="68" t="s">
        <v>81</v>
      </c>
    </row>
    <row r="43" spans="1:7" s="7" customFormat="1" ht="18" customHeight="1">
      <c r="A43" s="23"/>
      <c r="B43" s="24"/>
      <c r="C43" s="19" t="s">
        <v>40</v>
      </c>
      <c r="D43" s="77">
        <f>295558.5-260.6</f>
        <v>295297.9</v>
      </c>
      <c r="E43" s="77">
        <v>289316.134</v>
      </c>
      <c r="F43" s="65">
        <f t="shared" si="2"/>
        <v>97.97432829695029</v>
      </c>
      <c r="G43" s="69">
        <f>F43-95</f>
        <v>2.97432829695029</v>
      </c>
    </row>
    <row r="44" spans="1:7" s="7" customFormat="1" ht="16.5" customHeight="1">
      <c r="A44" s="25"/>
      <c r="B44" s="26"/>
      <c r="C44" s="19" t="s">
        <v>41</v>
      </c>
      <c r="D44" s="77">
        <v>5322.65</v>
      </c>
      <c r="E44" s="81">
        <v>5318.63</v>
      </c>
      <c r="F44" s="89">
        <f t="shared" si="2"/>
        <v>99.92447371140317</v>
      </c>
      <c r="G44" s="96">
        <f>F44-95</f>
        <v>4.9244737114031665</v>
      </c>
    </row>
    <row r="45" spans="1:7" s="7" customFormat="1" ht="28.5" customHeight="1">
      <c r="A45" s="1" t="s">
        <v>12</v>
      </c>
      <c r="B45" s="2" t="s">
        <v>13</v>
      </c>
      <c r="C45" s="2" t="s">
        <v>54</v>
      </c>
      <c r="D45" s="75">
        <f>D46+D47</f>
        <v>248542.97999999998</v>
      </c>
      <c r="E45" s="75">
        <f>E46+E47</f>
        <v>246899.311</v>
      </c>
      <c r="F45" s="90">
        <f t="shared" si="2"/>
        <v>99.33867816343073</v>
      </c>
      <c r="G45" s="68" t="s">
        <v>81</v>
      </c>
    </row>
    <row r="46" spans="1:7" s="7" customFormat="1" ht="16.5" customHeight="1">
      <c r="A46" s="23"/>
      <c r="B46" s="24"/>
      <c r="C46" s="19" t="s">
        <v>40</v>
      </c>
      <c r="D46" s="77">
        <v>244294.21</v>
      </c>
      <c r="E46" s="77">
        <v>242702.701</v>
      </c>
      <c r="F46" s="89">
        <f t="shared" si="2"/>
        <v>99.34852774447663</v>
      </c>
      <c r="G46" s="96">
        <f>F46-95</f>
        <v>4.348527744476627</v>
      </c>
    </row>
    <row r="47" spans="1:7" s="7" customFormat="1" ht="16.5" customHeight="1">
      <c r="A47" s="25"/>
      <c r="B47" s="26"/>
      <c r="C47" s="19" t="s">
        <v>41</v>
      </c>
      <c r="D47" s="77">
        <v>4248.77</v>
      </c>
      <c r="E47" s="81">
        <v>4196.61</v>
      </c>
      <c r="F47" s="65">
        <f t="shared" si="2"/>
        <v>98.77235058616962</v>
      </c>
      <c r="G47" s="69">
        <f>F47-95</f>
        <v>3.7723505861696225</v>
      </c>
    </row>
    <row r="48" spans="1:7" s="7" customFormat="1" ht="28.5" customHeight="1">
      <c r="A48" s="1" t="s">
        <v>14</v>
      </c>
      <c r="B48" s="2" t="s">
        <v>15</v>
      </c>
      <c r="C48" s="2" t="s">
        <v>53</v>
      </c>
      <c r="D48" s="75">
        <f>D49+D50</f>
        <v>254833.89</v>
      </c>
      <c r="E48" s="75">
        <f>E49+E50</f>
        <v>252511.88700000002</v>
      </c>
      <c r="F48" s="64">
        <f t="shared" si="2"/>
        <v>99.08881703293075</v>
      </c>
      <c r="G48" s="68" t="s">
        <v>81</v>
      </c>
    </row>
    <row r="49" spans="1:7" s="7" customFormat="1" ht="16.5" customHeight="1">
      <c r="A49" s="23"/>
      <c r="B49" s="24"/>
      <c r="C49" s="19" t="s">
        <v>40</v>
      </c>
      <c r="D49" s="77">
        <v>250629.07</v>
      </c>
      <c r="E49" s="77">
        <v>248307.067</v>
      </c>
      <c r="F49" s="65">
        <f t="shared" si="2"/>
        <v>99.0735300577862</v>
      </c>
      <c r="G49" s="69">
        <f>F49-95</f>
        <v>4.073530057786201</v>
      </c>
    </row>
    <row r="50" spans="1:7" s="7" customFormat="1" ht="16.5" customHeight="1">
      <c r="A50" s="25"/>
      <c r="B50" s="26"/>
      <c r="C50" s="19" t="s">
        <v>41</v>
      </c>
      <c r="D50" s="77">
        <v>4204.82</v>
      </c>
      <c r="E50" s="77">
        <v>4204.82</v>
      </c>
      <c r="F50" s="65">
        <f t="shared" si="2"/>
        <v>100</v>
      </c>
      <c r="G50" s="69">
        <f>F50-95</f>
        <v>5</v>
      </c>
    </row>
    <row r="51" spans="1:7" s="7" customFormat="1" ht="28.5" customHeight="1">
      <c r="A51" s="1" t="s">
        <v>16</v>
      </c>
      <c r="B51" s="2" t="s">
        <v>17</v>
      </c>
      <c r="C51" s="2" t="s">
        <v>52</v>
      </c>
      <c r="D51" s="75">
        <f>D52+D53+D54</f>
        <v>254939.22</v>
      </c>
      <c r="E51" s="75">
        <f>E52+E53+E54</f>
        <v>254057.491</v>
      </c>
      <c r="F51" s="90">
        <f t="shared" si="2"/>
        <v>99.65414148517439</v>
      </c>
      <c r="G51" s="68" t="s">
        <v>81</v>
      </c>
    </row>
    <row r="52" spans="1:7" s="7" customFormat="1" ht="17.25" customHeight="1">
      <c r="A52" s="23"/>
      <c r="B52" s="24"/>
      <c r="C52" s="19" t="s">
        <v>40</v>
      </c>
      <c r="D52" s="77">
        <v>250687.23</v>
      </c>
      <c r="E52" s="77">
        <v>249808.801</v>
      </c>
      <c r="F52" s="65">
        <f t="shared" si="2"/>
        <v>99.6495916445365</v>
      </c>
      <c r="G52" s="69">
        <f>F52-95</f>
        <v>4.6495916445365</v>
      </c>
    </row>
    <row r="53" spans="1:7" s="7" customFormat="1" ht="16.5" customHeight="1">
      <c r="A53" s="25"/>
      <c r="B53" s="26"/>
      <c r="C53" s="19" t="s">
        <v>41</v>
      </c>
      <c r="D53" s="77">
        <v>3636.99</v>
      </c>
      <c r="E53" s="81">
        <v>3633.69</v>
      </c>
      <c r="F53" s="89">
        <f t="shared" si="2"/>
        <v>99.90926562899541</v>
      </c>
      <c r="G53" s="96">
        <f>F53-95</f>
        <v>4.9092656289954135</v>
      </c>
    </row>
    <row r="54" spans="1:7" s="7" customFormat="1" ht="27" customHeight="1">
      <c r="A54" s="40"/>
      <c r="B54" s="41"/>
      <c r="C54" s="19" t="s">
        <v>90</v>
      </c>
      <c r="D54" s="77">
        <v>615</v>
      </c>
      <c r="E54" s="81">
        <v>615</v>
      </c>
      <c r="F54" s="65">
        <f t="shared" si="2"/>
        <v>100</v>
      </c>
      <c r="G54" s="69">
        <f>F54-95</f>
        <v>5</v>
      </c>
    </row>
    <row r="55" spans="1:7" s="7" customFormat="1" ht="28.5" customHeight="1">
      <c r="A55" s="1" t="s">
        <v>18</v>
      </c>
      <c r="B55" s="2" t="s">
        <v>19</v>
      </c>
      <c r="C55" s="2" t="s">
        <v>82</v>
      </c>
      <c r="D55" s="75">
        <f>D56+D57</f>
        <v>275667.35</v>
      </c>
      <c r="E55" s="75">
        <f>E56+E57</f>
        <v>271891.093</v>
      </c>
      <c r="F55" s="64">
        <f t="shared" si="2"/>
        <v>98.63013991319612</v>
      </c>
      <c r="G55" s="68" t="s">
        <v>81</v>
      </c>
    </row>
    <row r="56" spans="1:7" s="7" customFormat="1" ht="16.5" customHeight="1">
      <c r="A56" s="23"/>
      <c r="B56" s="24"/>
      <c r="C56" s="19" t="s">
        <v>40</v>
      </c>
      <c r="D56" s="77">
        <v>271730.36</v>
      </c>
      <c r="E56" s="77">
        <v>268014.473</v>
      </c>
      <c r="F56" s="65">
        <f t="shared" si="2"/>
        <v>98.63250944796894</v>
      </c>
      <c r="G56" s="69">
        <f>F56-95</f>
        <v>3.6325094479689426</v>
      </c>
    </row>
    <row r="57" spans="1:7" s="7" customFormat="1" ht="16.5" customHeight="1">
      <c r="A57" s="25"/>
      <c r="B57" s="26"/>
      <c r="C57" s="19" t="s">
        <v>41</v>
      </c>
      <c r="D57" s="77">
        <v>3936.99</v>
      </c>
      <c r="E57" s="81">
        <v>3876.62</v>
      </c>
      <c r="F57" s="65">
        <f t="shared" si="2"/>
        <v>98.46659503834148</v>
      </c>
      <c r="G57" s="69">
        <f>F57-95</f>
        <v>3.466595038341481</v>
      </c>
    </row>
    <row r="58" spans="1:7" s="7" customFormat="1" ht="28.5" customHeight="1">
      <c r="A58" s="1" t="s">
        <v>20</v>
      </c>
      <c r="B58" s="2" t="s">
        <v>21</v>
      </c>
      <c r="C58" s="2" t="s">
        <v>51</v>
      </c>
      <c r="D58" s="75">
        <f>D59+D60</f>
        <v>49588.43</v>
      </c>
      <c r="E58" s="75">
        <f>E59+E60</f>
        <v>49220.14</v>
      </c>
      <c r="F58" s="90">
        <f t="shared" si="2"/>
        <v>99.25730659349368</v>
      </c>
      <c r="G58" s="68" t="s">
        <v>81</v>
      </c>
    </row>
    <row r="59" spans="1:7" s="7" customFormat="1" ht="16.5" customHeight="1">
      <c r="A59" s="23"/>
      <c r="B59" s="24"/>
      <c r="C59" s="19" t="s">
        <v>40</v>
      </c>
      <c r="D59" s="77">
        <v>48738.43</v>
      </c>
      <c r="E59" s="77">
        <v>48376.67</v>
      </c>
      <c r="F59" s="89">
        <f t="shared" si="2"/>
        <v>99.25775204494687</v>
      </c>
      <c r="G59" s="96">
        <f>F59-95</f>
        <v>4.257752044946869</v>
      </c>
    </row>
    <row r="60" spans="1:7" s="7" customFormat="1" ht="16.5" customHeight="1">
      <c r="A60" s="25"/>
      <c r="B60" s="26"/>
      <c r="C60" s="19" t="s">
        <v>41</v>
      </c>
      <c r="D60" s="77">
        <v>850</v>
      </c>
      <c r="E60" s="81">
        <v>843.47</v>
      </c>
      <c r="F60" s="89">
        <f t="shared" si="2"/>
        <v>99.23176470588236</v>
      </c>
      <c r="G60" s="96">
        <f>F60-95</f>
        <v>4.231764705882355</v>
      </c>
    </row>
    <row r="61" spans="1:7" s="7" customFormat="1" ht="46.5" customHeight="1">
      <c r="A61" s="1" t="s">
        <v>22</v>
      </c>
      <c r="B61" s="2" t="s">
        <v>108</v>
      </c>
      <c r="C61" s="2" t="s">
        <v>55</v>
      </c>
      <c r="D61" s="75">
        <f>D62+D63</f>
        <v>450291.07999999996</v>
      </c>
      <c r="E61" s="75">
        <f>E62+E63</f>
        <v>392138.30199999997</v>
      </c>
      <c r="F61" s="64">
        <f t="shared" si="2"/>
        <v>87.08551410789661</v>
      </c>
      <c r="G61" s="68" t="s">
        <v>81</v>
      </c>
    </row>
    <row r="62" spans="1:7" s="7" customFormat="1" ht="17.25" customHeight="1">
      <c r="A62" s="23"/>
      <c r="B62" s="24"/>
      <c r="C62" s="19" t="s">
        <v>40</v>
      </c>
      <c r="D62" s="77">
        <v>376701.35</v>
      </c>
      <c r="E62" s="77">
        <v>370061.382</v>
      </c>
      <c r="F62" s="65">
        <f t="shared" si="2"/>
        <v>98.23733894237438</v>
      </c>
      <c r="G62" s="69">
        <f>F62-95</f>
        <v>3.237338942374379</v>
      </c>
    </row>
    <row r="63" spans="1:7" s="7" customFormat="1" ht="27.75" customHeight="1">
      <c r="A63" s="40"/>
      <c r="B63" s="41"/>
      <c r="C63" s="19" t="s">
        <v>90</v>
      </c>
      <c r="D63" s="77">
        <v>73589.73</v>
      </c>
      <c r="E63" s="77">
        <v>22076.92</v>
      </c>
      <c r="F63" s="65">
        <f t="shared" si="2"/>
        <v>30.00000135888527</v>
      </c>
      <c r="G63" s="69">
        <f>F63-95</f>
        <v>-64.99999864111473</v>
      </c>
    </row>
    <row r="64" spans="1:7" s="7" customFormat="1" ht="52.5" customHeight="1">
      <c r="A64" s="1" t="s">
        <v>85</v>
      </c>
      <c r="B64" s="2" t="s">
        <v>109</v>
      </c>
      <c r="C64" s="2" t="s">
        <v>86</v>
      </c>
      <c r="D64" s="75">
        <f>D65+D66</f>
        <v>624668.11</v>
      </c>
      <c r="E64" s="75">
        <f>E65+E66</f>
        <v>604044.843</v>
      </c>
      <c r="F64" s="64">
        <f t="shared" si="2"/>
        <v>96.69852411707075</v>
      </c>
      <c r="G64" s="68" t="s">
        <v>81</v>
      </c>
    </row>
    <row r="65" spans="1:7" s="7" customFormat="1" ht="16.5" customHeight="1">
      <c r="A65" s="23"/>
      <c r="B65" s="24"/>
      <c r="C65" s="19" t="s">
        <v>40</v>
      </c>
      <c r="D65" s="77">
        <v>516841.45</v>
      </c>
      <c r="E65" s="77">
        <v>496218.183</v>
      </c>
      <c r="F65" s="65">
        <f t="shared" si="2"/>
        <v>96.0097497985117</v>
      </c>
      <c r="G65" s="69">
        <f>F65-95</f>
        <v>1.0097497985117059</v>
      </c>
    </row>
    <row r="66" spans="1:7" s="7" customFormat="1" ht="27.75" customHeight="1">
      <c r="A66" s="25"/>
      <c r="B66" s="26"/>
      <c r="C66" s="19" t="s">
        <v>90</v>
      </c>
      <c r="D66" s="77">
        <v>107826.66</v>
      </c>
      <c r="E66" s="77">
        <v>107826.66</v>
      </c>
      <c r="F66" s="65">
        <f t="shared" si="2"/>
        <v>100</v>
      </c>
      <c r="G66" s="69">
        <f>F66-95</f>
        <v>5</v>
      </c>
    </row>
    <row r="67" spans="1:7" s="7" customFormat="1" ht="40.5" customHeight="1">
      <c r="A67" s="29" t="s">
        <v>23</v>
      </c>
      <c r="B67" s="56" t="s">
        <v>110</v>
      </c>
      <c r="C67" s="2" t="s">
        <v>56</v>
      </c>
      <c r="D67" s="75">
        <f>D68+D69</f>
        <v>2341935.83</v>
      </c>
      <c r="E67" s="75">
        <f>E68+E69</f>
        <v>1679395.757</v>
      </c>
      <c r="F67" s="64">
        <f t="shared" si="2"/>
        <v>71.70972558201989</v>
      </c>
      <c r="G67" s="68" t="s">
        <v>81</v>
      </c>
    </row>
    <row r="68" spans="1:7" s="7" customFormat="1" ht="16.5" customHeight="1">
      <c r="A68" s="103"/>
      <c r="B68" s="104"/>
      <c r="C68" s="55" t="s">
        <v>40</v>
      </c>
      <c r="D68" s="77">
        <v>1208074.39</v>
      </c>
      <c r="E68" s="77">
        <v>958670.537</v>
      </c>
      <c r="F68" s="65">
        <f t="shared" si="2"/>
        <v>79.35525700532399</v>
      </c>
      <c r="G68" s="69">
        <f>F68-95</f>
        <v>-15.644742994676008</v>
      </c>
    </row>
    <row r="69" spans="1:7" s="7" customFormat="1" ht="27" customHeight="1">
      <c r="A69" s="99"/>
      <c r="B69" s="100"/>
      <c r="C69" s="55" t="s">
        <v>90</v>
      </c>
      <c r="D69" s="77">
        <v>1133861.44</v>
      </c>
      <c r="E69" s="77">
        <v>720725.22</v>
      </c>
      <c r="F69" s="65">
        <f t="shared" si="2"/>
        <v>63.56378253766175</v>
      </c>
      <c r="G69" s="69">
        <f>F69-95</f>
        <v>-31.43621746233825</v>
      </c>
    </row>
    <row r="70" spans="1:7" s="7" customFormat="1" ht="37.5" customHeight="1">
      <c r="A70" s="59" t="s">
        <v>24</v>
      </c>
      <c r="B70" s="60" t="s">
        <v>111</v>
      </c>
      <c r="C70" s="2" t="s">
        <v>57</v>
      </c>
      <c r="D70" s="75">
        <f>D71+D72</f>
        <v>1043180.91</v>
      </c>
      <c r="E70" s="75">
        <f>E71+E72</f>
        <v>992938.5650000001</v>
      </c>
      <c r="F70" s="64">
        <f aca="true" t="shared" si="3" ref="F70:F101">E70/D70*100</f>
        <v>95.18373615560124</v>
      </c>
      <c r="G70" s="68" t="s">
        <v>81</v>
      </c>
    </row>
    <row r="71" spans="1:7" s="7" customFormat="1" ht="17.25" customHeight="1">
      <c r="A71" s="103"/>
      <c r="B71" s="104"/>
      <c r="C71" s="55" t="s">
        <v>40</v>
      </c>
      <c r="D71" s="77">
        <v>1003851.37</v>
      </c>
      <c r="E71" s="77">
        <v>953609.035</v>
      </c>
      <c r="F71" s="65">
        <f t="shared" si="3"/>
        <v>94.99504244338482</v>
      </c>
      <c r="G71" s="69">
        <f>F71-95</f>
        <v>-0.004957556615181602</v>
      </c>
    </row>
    <row r="72" spans="1:7" s="7" customFormat="1" ht="17.25" customHeight="1">
      <c r="A72" s="99"/>
      <c r="B72" s="100"/>
      <c r="C72" s="55" t="s">
        <v>41</v>
      </c>
      <c r="D72" s="77">
        <v>39329.54</v>
      </c>
      <c r="E72" s="77">
        <v>39329.53</v>
      </c>
      <c r="F72" s="65">
        <f t="shared" si="3"/>
        <v>99.99997457381906</v>
      </c>
      <c r="G72" s="69">
        <f>F72-95</f>
        <v>4.99997457381906</v>
      </c>
    </row>
    <row r="73" spans="1:7" s="7" customFormat="1" ht="66" customHeight="1">
      <c r="A73" s="54" t="s">
        <v>25</v>
      </c>
      <c r="B73" s="44" t="s">
        <v>112</v>
      </c>
      <c r="C73" s="2" t="s">
        <v>58</v>
      </c>
      <c r="D73" s="75">
        <f>D74+D75</f>
        <v>34469.12</v>
      </c>
      <c r="E73" s="75">
        <f>E74+E75</f>
        <v>30210.579999999998</v>
      </c>
      <c r="F73" s="64">
        <f t="shared" si="3"/>
        <v>87.64534748783838</v>
      </c>
      <c r="G73" s="68" t="s">
        <v>81</v>
      </c>
    </row>
    <row r="74" spans="1:7" s="7" customFormat="1" ht="18" customHeight="1">
      <c r="A74" s="23"/>
      <c r="B74" s="61"/>
      <c r="C74" s="19" t="s">
        <v>40</v>
      </c>
      <c r="D74" s="77">
        <v>22647.33</v>
      </c>
      <c r="E74" s="77">
        <v>21666.42</v>
      </c>
      <c r="F74" s="65">
        <f t="shared" si="3"/>
        <v>95.66876095327792</v>
      </c>
      <c r="G74" s="69">
        <f>F74-95</f>
        <v>0.6687609532779248</v>
      </c>
    </row>
    <row r="75" spans="1:7" s="7" customFormat="1" ht="27" customHeight="1">
      <c r="A75" s="40"/>
      <c r="B75" s="41"/>
      <c r="C75" s="19" t="s">
        <v>90</v>
      </c>
      <c r="D75" s="77">
        <v>11821.79</v>
      </c>
      <c r="E75" s="77">
        <v>8544.16</v>
      </c>
      <c r="F75" s="65">
        <f t="shared" si="3"/>
        <v>72.27467244808103</v>
      </c>
      <c r="G75" s="69">
        <f>F75-95</f>
        <v>-22.725327551918966</v>
      </c>
    </row>
    <row r="76" spans="1:7" s="7" customFormat="1" ht="40.5" customHeight="1">
      <c r="A76" s="1" t="s">
        <v>26</v>
      </c>
      <c r="B76" s="2" t="s">
        <v>113</v>
      </c>
      <c r="C76" s="2" t="s">
        <v>59</v>
      </c>
      <c r="D76" s="75">
        <f>D77+D78</f>
        <v>1108878.3399999999</v>
      </c>
      <c r="E76" s="75">
        <f>E77+E78</f>
        <v>1102119.848</v>
      </c>
      <c r="F76" s="64">
        <f t="shared" si="3"/>
        <v>99.39051095542186</v>
      </c>
      <c r="G76" s="68" t="s">
        <v>81</v>
      </c>
    </row>
    <row r="77" spans="1:7" s="7" customFormat="1" ht="17.25" customHeight="1">
      <c r="A77" s="23"/>
      <c r="B77" s="24"/>
      <c r="C77" s="19" t="s">
        <v>40</v>
      </c>
      <c r="D77" s="77">
        <v>1011436.22</v>
      </c>
      <c r="E77" s="77">
        <v>1006543.088</v>
      </c>
      <c r="F77" s="89">
        <f t="shared" si="3"/>
        <v>99.51621942113167</v>
      </c>
      <c r="G77" s="96">
        <f>F77-95</f>
        <v>4.516219421131666</v>
      </c>
    </row>
    <row r="78" spans="1:7" s="7" customFormat="1" ht="18" customHeight="1">
      <c r="A78" s="40"/>
      <c r="B78" s="41"/>
      <c r="C78" s="19" t="s">
        <v>41</v>
      </c>
      <c r="D78" s="77">
        <v>97442.12</v>
      </c>
      <c r="E78" s="77">
        <v>95576.76</v>
      </c>
      <c r="F78" s="65">
        <f t="shared" si="3"/>
        <v>98.08567383386158</v>
      </c>
      <c r="G78" s="69">
        <f>F78-95</f>
        <v>3.085673833861577</v>
      </c>
    </row>
    <row r="79" spans="1:7" s="7" customFormat="1" ht="40.5" customHeight="1">
      <c r="A79" s="29" t="s">
        <v>27</v>
      </c>
      <c r="B79" s="56" t="s">
        <v>114</v>
      </c>
      <c r="C79" s="2" t="s">
        <v>60</v>
      </c>
      <c r="D79" s="75">
        <f>D80+D81</f>
        <v>1337292.13</v>
      </c>
      <c r="E79" s="75">
        <f>E80+E81</f>
        <v>1336939.189</v>
      </c>
      <c r="F79" s="90">
        <f t="shared" si="3"/>
        <v>99.97360778605645</v>
      </c>
      <c r="G79" s="68" t="s">
        <v>81</v>
      </c>
    </row>
    <row r="80" spans="1:7" s="7" customFormat="1" ht="17.25" customHeight="1">
      <c r="A80" s="103"/>
      <c r="B80" s="104"/>
      <c r="C80" s="55" t="s">
        <v>40</v>
      </c>
      <c r="D80" s="77">
        <v>1151429.76</v>
      </c>
      <c r="E80" s="77">
        <v>1151399.589</v>
      </c>
      <c r="F80" s="65">
        <f t="shared" si="3"/>
        <v>99.99737969253113</v>
      </c>
      <c r="G80" s="69">
        <f>F80-95</f>
        <v>4.997379692531126</v>
      </c>
    </row>
    <row r="81" spans="1:7" s="7" customFormat="1" ht="17.25" customHeight="1">
      <c r="A81" s="99"/>
      <c r="B81" s="100"/>
      <c r="C81" s="55" t="s">
        <v>41</v>
      </c>
      <c r="D81" s="77">
        <v>185862.37</v>
      </c>
      <c r="E81" s="77">
        <v>185539.6</v>
      </c>
      <c r="F81" s="65">
        <f t="shared" si="3"/>
        <v>99.8263392423114</v>
      </c>
      <c r="G81" s="69">
        <f>F81-95</f>
        <v>4.8263392423114055</v>
      </c>
    </row>
    <row r="82" spans="1:7" s="7" customFormat="1" ht="40.5" customHeight="1">
      <c r="A82" s="54" t="s">
        <v>28</v>
      </c>
      <c r="B82" s="44" t="s">
        <v>115</v>
      </c>
      <c r="C82" s="2" t="s">
        <v>61</v>
      </c>
      <c r="D82" s="75">
        <f>D83</f>
        <v>17047.58</v>
      </c>
      <c r="E82" s="75">
        <f>E83</f>
        <v>14417.764</v>
      </c>
      <c r="F82" s="64">
        <f t="shared" si="3"/>
        <v>84.57366969388029</v>
      </c>
      <c r="G82" s="68" t="s">
        <v>81</v>
      </c>
    </row>
    <row r="83" spans="1:7" s="7" customFormat="1" ht="17.25" customHeight="1">
      <c r="A83" s="23"/>
      <c r="B83" s="24"/>
      <c r="C83" s="19" t="s">
        <v>99</v>
      </c>
      <c r="D83" s="77">
        <v>17047.58</v>
      </c>
      <c r="E83" s="77">
        <v>14417.764</v>
      </c>
      <c r="F83" s="65">
        <f t="shared" si="3"/>
        <v>84.57366969388029</v>
      </c>
      <c r="G83" s="69">
        <f>F83-95</f>
        <v>-10.42633030611971</v>
      </c>
    </row>
    <row r="84" spans="1:7" s="7" customFormat="1" ht="27" customHeight="1">
      <c r="A84" s="29" t="s">
        <v>29</v>
      </c>
      <c r="B84" s="56" t="s">
        <v>30</v>
      </c>
      <c r="C84" s="2" t="s">
        <v>62</v>
      </c>
      <c r="D84" s="75">
        <f>D85+D86+D87</f>
        <v>432797.75</v>
      </c>
      <c r="E84" s="75">
        <f>E85+E86+E87</f>
        <v>404520.341</v>
      </c>
      <c r="F84" s="64">
        <f t="shared" si="3"/>
        <v>93.46636876000396</v>
      </c>
      <c r="G84" s="68" t="s">
        <v>81</v>
      </c>
    </row>
    <row r="85" spans="1:7" s="7" customFormat="1" ht="16.5" customHeight="1">
      <c r="A85" s="103"/>
      <c r="B85" s="104"/>
      <c r="C85" s="55" t="s">
        <v>40</v>
      </c>
      <c r="D85" s="77">
        <v>411331.68</v>
      </c>
      <c r="E85" s="77">
        <v>401545.281</v>
      </c>
      <c r="F85" s="65">
        <f t="shared" si="3"/>
        <v>97.62080105281461</v>
      </c>
      <c r="G85" s="69">
        <f>F85-95</f>
        <v>2.6208010528146133</v>
      </c>
    </row>
    <row r="86" spans="1:7" s="7" customFormat="1" ht="16.5" customHeight="1">
      <c r="A86" s="97"/>
      <c r="B86" s="98"/>
      <c r="C86" s="55" t="s">
        <v>41</v>
      </c>
      <c r="D86" s="77">
        <v>20666.07</v>
      </c>
      <c r="E86" s="77">
        <v>2175.06</v>
      </c>
      <c r="F86" s="65">
        <f t="shared" si="3"/>
        <v>10.524787731774838</v>
      </c>
      <c r="G86" s="69">
        <f>F86-95</f>
        <v>-84.47521226822516</v>
      </c>
    </row>
    <row r="87" spans="1:7" s="7" customFormat="1" ht="27.75" customHeight="1">
      <c r="A87" s="99"/>
      <c r="B87" s="100"/>
      <c r="C87" s="55" t="s">
        <v>90</v>
      </c>
      <c r="D87" s="77">
        <v>800</v>
      </c>
      <c r="E87" s="77">
        <v>800</v>
      </c>
      <c r="F87" s="65">
        <f t="shared" si="3"/>
        <v>100</v>
      </c>
      <c r="G87" s="69">
        <f>F87-95</f>
        <v>5</v>
      </c>
    </row>
    <row r="88" spans="1:7" s="7" customFormat="1" ht="40.5" customHeight="1">
      <c r="A88" s="59" t="s">
        <v>31</v>
      </c>
      <c r="B88" s="60" t="s">
        <v>116</v>
      </c>
      <c r="C88" s="2" t="s">
        <v>63</v>
      </c>
      <c r="D88" s="75">
        <f>D89+D91+D90</f>
        <v>565579.15</v>
      </c>
      <c r="E88" s="75">
        <f>E89+E91+E90</f>
        <v>554896.6630000001</v>
      </c>
      <c r="F88" s="64">
        <f t="shared" si="3"/>
        <v>98.11123040868817</v>
      </c>
      <c r="G88" s="68" t="s">
        <v>81</v>
      </c>
    </row>
    <row r="89" spans="1:7" s="7" customFormat="1" ht="16.5" customHeight="1">
      <c r="A89" s="23"/>
      <c r="B89" s="24"/>
      <c r="C89" s="55" t="s">
        <v>40</v>
      </c>
      <c r="D89" s="77">
        <v>556416.98</v>
      </c>
      <c r="E89" s="77">
        <v>553213.233</v>
      </c>
      <c r="F89" s="65">
        <f t="shared" si="3"/>
        <v>99.42421832633505</v>
      </c>
      <c r="G89" s="69">
        <f>F89-95</f>
        <v>4.424218326335051</v>
      </c>
    </row>
    <row r="90" spans="1:7" s="16" customFormat="1" ht="17.25" customHeight="1">
      <c r="A90" s="25"/>
      <c r="B90" s="26"/>
      <c r="C90" s="55" t="s">
        <v>41</v>
      </c>
      <c r="D90" s="77">
        <v>3282</v>
      </c>
      <c r="E90" s="77">
        <v>0</v>
      </c>
      <c r="F90" s="65">
        <f t="shared" si="3"/>
        <v>0</v>
      </c>
      <c r="G90" s="69">
        <f>F90-95</f>
        <v>-95</v>
      </c>
    </row>
    <row r="91" spans="1:7" s="7" customFormat="1" ht="27.75" customHeight="1">
      <c r="A91" s="40"/>
      <c r="B91" s="41"/>
      <c r="C91" s="55" t="s">
        <v>90</v>
      </c>
      <c r="D91" s="77">
        <v>5880.17</v>
      </c>
      <c r="E91" s="77">
        <v>1683.43</v>
      </c>
      <c r="F91" s="65">
        <f t="shared" si="3"/>
        <v>28.62893419748069</v>
      </c>
      <c r="G91" s="69">
        <f>F91-95</f>
        <v>-66.37106580251931</v>
      </c>
    </row>
    <row r="92" spans="1:7" s="7" customFormat="1" ht="28.5" customHeight="1">
      <c r="A92" s="54" t="s">
        <v>32</v>
      </c>
      <c r="B92" s="44" t="s">
        <v>33</v>
      </c>
      <c r="C92" s="2" t="s">
        <v>64</v>
      </c>
      <c r="D92" s="75">
        <f>D93</f>
        <v>23536.5</v>
      </c>
      <c r="E92" s="75">
        <f>E93</f>
        <v>23536.227</v>
      </c>
      <c r="F92" s="64">
        <f t="shared" si="3"/>
        <v>99.99884009942005</v>
      </c>
      <c r="G92" s="68" t="s">
        <v>81</v>
      </c>
    </row>
    <row r="93" spans="1:7" s="7" customFormat="1" ht="18" customHeight="1">
      <c r="A93" s="23"/>
      <c r="B93" s="24"/>
      <c r="C93" s="19" t="s">
        <v>40</v>
      </c>
      <c r="D93" s="77">
        <v>23536.5</v>
      </c>
      <c r="E93" s="77">
        <v>23536.227</v>
      </c>
      <c r="F93" s="65">
        <f t="shared" si="3"/>
        <v>99.99884009942005</v>
      </c>
      <c r="G93" s="69">
        <f>F93-95</f>
        <v>4.99884009942005</v>
      </c>
    </row>
    <row r="94" spans="1:7" s="7" customFormat="1" ht="28.5" customHeight="1">
      <c r="A94" s="1" t="s">
        <v>34</v>
      </c>
      <c r="B94" s="2" t="s">
        <v>35</v>
      </c>
      <c r="C94" s="2" t="s">
        <v>65</v>
      </c>
      <c r="D94" s="75">
        <f>D95</f>
        <v>36231.5</v>
      </c>
      <c r="E94" s="75">
        <f>E95</f>
        <v>35299.876</v>
      </c>
      <c r="F94" s="64">
        <f t="shared" si="3"/>
        <v>97.42869050411933</v>
      </c>
      <c r="G94" s="68" t="s">
        <v>81</v>
      </c>
    </row>
    <row r="95" spans="1:7" s="7" customFormat="1" ht="18" customHeight="1">
      <c r="A95" s="23"/>
      <c r="B95" s="24"/>
      <c r="C95" s="19" t="s">
        <v>40</v>
      </c>
      <c r="D95" s="77">
        <v>36231.5</v>
      </c>
      <c r="E95" s="77">
        <v>35299.876</v>
      </c>
      <c r="F95" s="89">
        <f t="shared" si="3"/>
        <v>97.42869050411933</v>
      </c>
      <c r="G95" s="96">
        <f>F95-95</f>
        <v>2.4286905041193307</v>
      </c>
    </row>
    <row r="96" spans="1:7" s="7" customFormat="1" ht="30" customHeight="1">
      <c r="A96" s="1" t="s">
        <v>36</v>
      </c>
      <c r="B96" s="2" t="s">
        <v>37</v>
      </c>
      <c r="C96" s="2" t="s">
        <v>66</v>
      </c>
      <c r="D96" s="75">
        <f>D97</f>
        <v>147923.1</v>
      </c>
      <c r="E96" s="75">
        <f>E97</f>
        <v>137683.496</v>
      </c>
      <c r="F96" s="64">
        <f t="shared" si="3"/>
        <v>93.07775188594614</v>
      </c>
      <c r="G96" s="68" t="s">
        <v>81</v>
      </c>
    </row>
    <row r="97" spans="1:7" s="7" customFormat="1" ht="17.25" customHeight="1">
      <c r="A97" s="23"/>
      <c r="B97" s="24"/>
      <c r="C97" s="19" t="s">
        <v>40</v>
      </c>
      <c r="D97" s="77">
        <v>147923.1</v>
      </c>
      <c r="E97" s="77">
        <v>137683.496</v>
      </c>
      <c r="F97" s="65">
        <f t="shared" si="3"/>
        <v>93.07775188594614</v>
      </c>
      <c r="G97" s="69">
        <f>F97-95</f>
        <v>-1.9222481140538576</v>
      </c>
    </row>
    <row r="98" spans="1:7" s="11" customFormat="1" ht="40.5" customHeight="1">
      <c r="A98" s="29" t="s">
        <v>38</v>
      </c>
      <c r="B98" s="56" t="s">
        <v>117</v>
      </c>
      <c r="C98" s="2" t="s">
        <v>68</v>
      </c>
      <c r="D98" s="75">
        <f>D99+D100+D101</f>
        <v>1515712.02</v>
      </c>
      <c r="E98" s="75">
        <f>E99+E100+E101</f>
        <v>795788.343</v>
      </c>
      <c r="F98" s="64">
        <f t="shared" si="3"/>
        <v>52.50260818014757</v>
      </c>
      <c r="G98" s="68" t="s">
        <v>81</v>
      </c>
    </row>
    <row r="99" spans="1:7" s="7" customFormat="1" ht="16.5" customHeight="1">
      <c r="A99" s="103"/>
      <c r="B99" s="104"/>
      <c r="C99" s="55" t="s">
        <v>40</v>
      </c>
      <c r="D99" s="77">
        <v>597319</v>
      </c>
      <c r="E99" s="77">
        <v>402704.823</v>
      </c>
      <c r="F99" s="65">
        <f t="shared" si="3"/>
        <v>67.41871981303123</v>
      </c>
      <c r="G99" s="69">
        <f>F99-95</f>
        <v>-27.58128018696877</v>
      </c>
    </row>
    <row r="100" spans="1:7" s="7" customFormat="1" ht="17.25" customHeight="1">
      <c r="A100" s="97"/>
      <c r="B100" s="98"/>
      <c r="C100" s="55" t="s">
        <v>41</v>
      </c>
      <c r="D100" s="77">
        <v>564454.44</v>
      </c>
      <c r="E100" s="77">
        <v>276736.52</v>
      </c>
      <c r="F100" s="65">
        <f t="shared" si="3"/>
        <v>49.027255414980885</v>
      </c>
      <c r="G100" s="69">
        <f>F100-95</f>
        <v>-45.972744585019115</v>
      </c>
    </row>
    <row r="101" spans="1:7" s="7" customFormat="1" ht="27" customHeight="1">
      <c r="A101" s="99"/>
      <c r="B101" s="100"/>
      <c r="C101" s="55" t="s">
        <v>90</v>
      </c>
      <c r="D101" s="77">
        <v>353938.58</v>
      </c>
      <c r="E101" s="77">
        <v>116347</v>
      </c>
      <c r="F101" s="65">
        <f t="shared" si="3"/>
        <v>32.87208758084524</v>
      </c>
      <c r="G101" s="69">
        <f>F101-95</f>
        <v>-62.12791241915476</v>
      </c>
    </row>
    <row r="102" spans="1:7" s="7" customFormat="1" ht="40.5" customHeight="1">
      <c r="A102" s="54" t="s">
        <v>39</v>
      </c>
      <c r="B102" s="44" t="s">
        <v>118</v>
      </c>
      <c r="C102" s="2" t="s">
        <v>67</v>
      </c>
      <c r="D102" s="75">
        <f>D103</f>
        <v>55784.54</v>
      </c>
      <c r="E102" s="75">
        <f>E103</f>
        <v>54879.062</v>
      </c>
      <c r="F102" s="64">
        <f>E102/D102*100</f>
        <v>98.37682985285888</v>
      </c>
      <c r="G102" s="68" t="s">
        <v>81</v>
      </c>
    </row>
    <row r="103" spans="1:7" s="7" customFormat="1" ht="17.25" customHeight="1">
      <c r="A103" s="101"/>
      <c r="B103" s="102"/>
      <c r="C103" s="19" t="s">
        <v>40</v>
      </c>
      <c r="D103" s="77">
        <v>55784.54</v>
      </c>
      <c r="E103" s="77">
        <v>54879.062</v>
      </c>
      <c r="F103" s="65">
        <f>E103/D103*100</f>
        <v>98.37682985285888</v>
      </c>
      <c r="G103" s="69">
        <f>F103-95</f>
        <v>3.376829852858876</v>
      </c>
    </row>
    <row r="104" spans="1:7" s="15" customFormat="1" ht="18" customHeight="1">
      <c r="A104" s="113" t="s">
        <v>96</v>
      </c>
      <c r="B104" s="114"/>
      <c r="C104" s="115"/>
      <c r="D104" s="75">
        <f>6229.27</f>
        <v>6229.27</v>
      </c>
      <c r="E104" s="8" t="s">
        <v>81</v>
      </c>
      <c r="F104" s="64"/>
      <c r="G104" s="8" t="s">
        <v>81</v>
      </c>
    </row>
    <row r="105" spans="1:7" ht="29.25" customHeight="1">
      <c r="A105" s="106" t="s">
        <v>76</v>
      </c>
      <c r="B105" s="107"/>
      <c r="C105" s="108"/>
      <c r="D105" s="83">
        <f>D107+D108+D109</f>
        <v>24188337.89</v>
      </c>
      <c r="E105" s="83">
        <f>E107+E108+E109</f>
        <v>21891408.43799999</v>
      </c>
      <c r="F105" s="66">
        <f>E105/D105*100</f>
        <v>90.50397980032513</v>
      </c>
      <c r="G105" s="71" t="s">
        <v>81</v>
      </c>
    </row>
    <row r="106" spans="1:7" ht="15.75" customHeight="1">
      <c r="A106" s="112"/>
      <c r="B106" s="112"/>
      <c r="C106" s="48" t="s">
        <v>74</v>
      </c>
      <c r="D106" s="84"/>
      <c r="E106" s="84"/>
      <c r="F106" s="66"/>
      <c r="G106" s="72"/>
    </row>
    <row r="107" spans="1:7" ht="20.25" customHeight="1">
      <c r="A107" s="112"/>
      <c r="B107" s="112"/>
      <c r="C107" s="49" t="s">
        <v>40</v>
      </c>
      <c r="D107" s="83">
        <f>D7+D10+D17+D19+D21+D23+D27+D30+D33+D37+D40+D43+D46+D49+D52+D56+D59+D62+D65+D68+D71+D74+D77+D80+D83+D85+D89+D93+D95+D97+D99+D103</f>
        <v>17839511.09</v>
      </c>
      <c r="E107" s="83">
        <f>E7+E10+E17+E19+E21+E23+E27+E30+E33+E37+E40+E43+E46+E49+E52+E56+E59+E62+E65+E68+E71+E74+E77+E80+E83+E85+E89+E93+E95+E97+E99+E103</f>
        <v>17088079.597999994</v>
      </c>
      <c r="F107" s="66">
        <f>E107/D107*100</f>
        <v>95.78782463146524</v>
      </c>
      <c r="G107" s="92">
        <f>F107-95</f>
        <v>0.7878246314652415</v>
      </c>
    </row>
    <row r="108" spans="1:7" ht="18.75" customHeight="1">
      <c r="A108" s="112"/>
      <c r="B108" s="112"/>
      <c r="C108" s="49" t="s">
        <v>41</v>
      </c>
      <c r="D108" s="83">
        <f>D24+D34+D38+D41+D44+D47+D50+D53+D57+D60+D72+D78+D81+D86+D100+D90</f>
        <v>3603630.2</v>
      </c>
      <c r="E108" s="83">
        <f>E24+E34+E38+E41+E44+E47+E50+E53+E57+E60+E72+E78+E81+E86+E100+E90</f>
        <v>3228181.0099999993</v>
      </c>
      <c r="F108" s="66">
        <f>E108/D108*100</f>
        <v>89.58136187225868</v>
      </c>
      <c r="G108" s="92">
        <f>F108-95</f>
        <v>-5.418638127741318</v>
      </c>
    </row>
    <row r="109" spans="1:7" ht="30" customHeight="1">
      <c r="A109" s="112"/>
      <c r="B109" s="112"/>
      <c r="C109" s="50" t="s">
        <v>90</v>
      </c>
      <c r="D109" s="83">
        <f>D8+D25+D28+D31+D35+D54+D63+D66+D69+D75+D87+D91+D101+D104</f>
        <v>2745196.6</v>
      </c>
      <c r="E109" s="83">
        <f>E8+E25+E28+E31+E35+E54+E63+E66+E69+E75+E87+E91+E101</f>
        <v>1575147.8299999998</v>
      </c>
      <c r="F109" s="66">
        <f>E109/D109*100</f>
        <v>57.378325107935794</v>
      </c>
      <c r="G109" s="92">
        <f>F109-95</f>
        <v>-37.621674892064206</v>
      </c>
    </row>
    <row r="110" spans="1:7" ht="26.25" customHeight="1">
      <c r="A110" s="109" t="s">
        <v>75</v>
      </c>
      <c r="B110" s="110"/>
      <c r="C110" s="111"/>
      <c r="D110" s="85">
        <f>D112+D113+D114</f>
        <v>24215699.27</v>
      </c>
      <c r="E110" s="85">
        <f>E112+E113+E114</f>
        <v>21903317.89599999</v>
      </c>
      <c r="F110" s="66">
        <f>E110/D110*100</f>
        <v>90.4508998554308</v>
      </c>
      <c r="G110" s="73" t="s">
        <v>81</v>
      </c>
    </row>
    <row r="111" spans="1:7" ht="14.25" customHeight="1">
      <c r="A111" s="105"/>
      <c r="B111" s="105"/>
      <c r="C111" s="51" t="s">
        <v>74</v>
      </c>
      <c r="D111" s="86"/>
      <c r="E111" s="86"/>
      <c r="F111" s="66"/>
      <c r="G111" s="74"/>
    </row>
    <row r="112" spans="1:7" ht="27" customHeight="1">
      <c r="A112" s="105"/>
      <c r="B112" s="105"/>
      <c r="C112" s="52" t="s">
        <v>84</v>
      </c>
      <c r="D112" s="87">
        <f>D107+D14+D15+D12+D13</f>
        <v>17866872.47</v>
      </c>
      <c r="E112" s="87">
        <f>E107+E14+E15+E12+E13</f>
        <v>17099989.055999994</v>
      </c>
      <c r="F112" s="93">
        <f>E112/D112*100</f>
        <v>95.70779152709761</v>
      </c>
      <c r="G112" s="94">
        <f>F112-95</f>
        <v>0.7077915270976121</v>
      </c>
    </row>
    <row r="113" spans="1:7" ht="18.75" customHeight="1">
      <c r="A113" s="105"/>
      <c r="B113" s="105"/>
      <c r="C113" s="52" t="s">
        <v>41</v>
      </c>
      <c r="D113" s="87">
        <f>D108</f>
        <v>3603630.2</v>
      </c>
      <c r="E113" s="87">
        <f>E108</f>
        <v>3228181.0099999993</v>
      </c>
      <c r="F113" s="93">
        <f>E113/D113*100</f>
        <v>89.58136187225868</v>
      </c>
      <c r="G113" s="94">
        <f>F113-95</f>
        <v>-5.418638127741318</v>
      </c>
    </row>
    <row r="114" spans="1:7" ht="27" customHeight="1">
      <c r="A114" s="105"/>
      <c r="B114" s="105"/>
      <c r="C114" s="53" t="s">
        <v>90</v>
      </c>
      <c r="D114" s="87">
        <f>D109</f>
        <v>2745196.6</v>
      </c>
      <c r="E114" s="87">
        <f>E109</f>
        <v>1575147.8299999998</v>
      </c>
      <c r="F114" s="93">
        <f>E114/D114*100</f>
        <v>57.378325107935794</v>
      </c>
      <c r="G114" s="94">
        <f>F114-95</f>
        <v>-37.621674892064206</v>
      </c>
    </row>
    <row r="115" spans="1:7" ht="10.5" customHeight="1">
      <c r="A115" s="10"/>
      <c r="B115" s="3"/>
      <c r="C115" s="3"/>
      <c r="D115" s="17"/>
      <c r="E115" s="45"/>
      <c r="F115" s="18"/>
      <c r="G115" s="18"/>
    </row>
    <row r="116" spans="1:15" s="12" customFormat="1" ht="15.75" customHeight="1">
      <c r="A116" s="20" t="s">
        <v>123</v>
      </c>
      <c r="B116" s="13"/>
      <c r="C116" s="13"/>
      <c r="D116" s="13"/>
      <c r="E116" s="46"/>
      <c r="F116" s="13"/>
      <c r="G116" s="13"/>
      <c r="H116" s="14"/>
      <c r="I116" s="14"/>
      <c r="J116" s="14"/>
      <c r="K116" s="14"/>
      <c r="L116" s="14"/>
      <c r="M116" s="14"/>
      <c r="N116" s="14"/>
      <c r="O116" s="14"/>
    </row>
    <row r="117" spans="2:7" s="21" customFormat="1" ht="14.25" customHeight="1">
      <c r="B117" s="13"/>
      <c r="C117" s="13"/>
      <c r="D117" s="30"/>
      <c r="E117" s="47"/>
      <c r="F117" s="30"/>
      <c r="G117" s="30"/>
    </row>
    <row r="118" spans="1:7" s="12" customFormat="1" ht="12.75">
      <c r="A118" s="32"/>
      <c r="B118" s="13"/>
      <c r="C118" s="13"/>
      <c r="D118" s="22"/>
      <c r="E118" s="47"/>
      <c r="F118" s="22"/>
      <c r="G118" s="22"/>
    </row>
    <row r="119" spans="1:7" s="12" customFormat="1" ht="12.75">
      <c r="A119" s="32"/>
      <c r="B119" s="13"/>
      <c r="C119" s="13"/>
      <c r="D119" s="22"/>
      <c r="E119" s="47"/>
      <c r="F119" s="22"/>
      <c r="G119" s="22"/>
    </row>
    <row r="120" spans="1:7" s="12" customFormat="1" ht="12.75">
      <c r="A120" s="32"/>
      <c r="B120" s="13"/>
      <c r="C120" s="13"/>
      <c r="D120" s="22"/>
      <c r="E120" s="47"/>
      <c r="F120" s="22"/>
      <c r="G120" s="22"/>
    </row>
    <row r="121" spans="1:7" s="12" customFormat="1" ht="12.75">
      <c r="A121" s="32"/>
      <c r="B121" s="13"/>
      <c r="C121" s="13"/>
      <c r="D121" s="22"/>
      <c r="E121" s="47"/>
      <c r="F121" s="22"/>
      <c r="G121" s="22"/>
    </row>
    <row r="122" spans="1:7" s="12" customFormat="1" ht="12.75">
      <c r="A122" s="32"/>
      <c r="B122" s="13"/>
      <c r="C122" s="13"/>
      <c r="D122" s="22"/>
      <c r="E122" s="47"/>
      <c r="F122" s="22"/>
      <c r="G122" s="22"/>
    </row>
    <row r="123" spans="1:7" s="12" customFormat="1" ht="12.75">
      <c r="A123" s="32"/>
      <c r="B123" s="13"/>
      <c r="C123" s="13"/>
      <c r="D123" s="22"/>
      <c r="E123" s="47"/>
      <c r="F123" s="22"/>
      <c r="G123" s="22"/>
    </row>
    <row r="124" spans="1:7" s="12" customFormat="1" ht="12.75">
      <c r="A124" s="32"/>
      <c r="B124" s="13"/>
      <c r="C124" s="13"/>
      <c r="D124" s="22"/>
      <c r="E124" s="47"/>
      <c r="F124" s="22"/>
      <c r="G124" s="22"/>
    </row>
    <row r="125" spans="1:7" s="12" customFormat="1" ht="12.75">
      <c r="A125" s="32"/>
      <c r="B125" s="13"/>
      <c r="C125" s="13"/>
      <c r="D125" s="22"/>
      <c r="E125" s="47"/>
      <c r="F125" s="22"/>
      <c r="G125" s="22"/>
    </row>
    <row r="126" spans="1:7" s="12" customFormat="1" ht="12.75">
      <c r="A126" s="32"/>
      <c r="B126" s="13"/>
      <c r="C126" s="13"/>
      <c r="D126" s="22"/>
      <c r="E126" s="47"/>
      <c r="F126" s="22"/>
      <c r="G126" s="22"/>
    </row>
    <row r="127" spans="1:7" s="12" customFormat="1" ht="12.75">
      <c r="A127" s="32"/>
      <c r="B127" s="13"/>
      <c r="C127" s="13"/>
      <c r="D127" s="22"/>
      <c r="E127" s="47"/>
      <c r="F127" s="22"/>
      <c r="G127" s="22"/>
    </row>
    <row r="128" spans="1:7" s="12" customFormat="1" ht="12.75">
      <c r="A128" s="32"/>
      <c r="B128" s="13"/>
      <c r="C128" s="13"/>
      <c r="D128" s="22"/>
      <c r="E128" s="47"/>
      <c r="F128" s="22"/>
      <c r="G128" s="22"/>
    </row>
    <row r="129" spans="1:7" s="12" customFormat="1" ht="12.75">
      <c r="A129" s="32"/>
      <c r="B129" s="13"/>
      <c r="C129" s="13"/>
      <c r="D129" s="22"/>
      <c r="E129" s="47"/>
      <c r="F129" s="22"/>
      <c r="G129" s="22"/>
    </row>
    <row r="130" spans="1:7" s="12" customFormat="1" ht="12.75">
      <c r="A130" s="32"/>
      <c r="B130" s="13"/>
      <c r="C130" s="13"/>
      <c r="D130" s="22"/>
      <c r="E130" s="47"/>
      <c r="F130" s="22"/>
      <c r="G130" s="22"/>
    </row>
    <row r="131" spans="1:7" s="12" customFormat="1" ht="12.75">
      <c r="A131" s="32"/>
      <c r="B131" s="13"/>
      <c r="C131" s="13"/>
      <c r="D131" s="22"/>
      <c r="E131" s="47"/>
      <c r="F131" s="22"/>
      <c r="G131" s="22"/>
    </row>
    <row r="132" spans="1:7" s="12" customFormat="1" ht="12.75">
      <c r="A132" s="32"/>
      <c r="B132" s="13"/>
      <c r="C132" s="13"/>
      <c r="D132" s="22"/>
      <c r="E132" s="47"/>
      <c r="F132" s="22"/>
      <c r="G132" s="22"/>
    </row>
    <row r="133" spans="1:7" s="12" customFormat="1" ht="12.75">
      <c r="A133" s="32"/>
      <c r="B133" s="13"/>
      <c r="C133" s="13"/>
      <c r="D133" s="22"/>
      <c r="E133" s="47"/>
      <c r="F133" s="22"/>
      <c r="G133" s="22"/>
    </row>
    <row r="134" spans="1:7" s="12" customFormat="1" ht="12.75">
      <c r="A134" s="32"/>
      <c r="B134" s="13"/>
      <c r="C134" s="13"/>
      <c r="D134" s="22"/>
      <c r="E134" s="47"/>
      <c r="F134" s="22"/>
      <c r="G134" s="22"/>
    </row>
    <row r="135" spans="1:7" s="12" customFormat="1" ht="12.75">
      <c r="A135" s="32"/>
      <c r="B135" s="13"/>
      <c r="C135" s="13"/>
      <c r="D135" s="22"/>
      <c r="E135" s="47"/>
      <c r="F135" s="22"/>
      <c r="G135" s="22"/>
    </row>
    <row r="136" spans="1:7" s="12" customFormat="1" ht="12.75">
      <c r="A136" s="32"/>
      <c r="B136" s="13"/>
      <c r="C136" s="13"/>
      <c r="D136" s="22"/>
      <c r="E136" s="47"/>
      <c r="F136" s="22"/>
      <c r="G136" s="22"/>
    </row>
    <row r="137" spans="1:7" s="12" customFormat="1" ht="12.75">
      <c r="A137" s="32"/>
      <c r="B137" s="13"/>
      <c r="C137" s="13"/>
      <c r="D137" s="22"/>
      <c r="E137" s="47"/>
      <c r="F137" s="22"/>
      <c r="G137" s="22"/>
    </row>
    <row r="138" spans="1:7" s="12" customFormat="1" ht="12.75">
      <c r="A138" s="32"/>
      <c r="B138" s="13"/>
      <c r="C138" s="13"/>
      <c r="D138" s="22"/>
      <c r="E138" s="47"/>
      <c r="F138" s="22"/>
      <c r="G138" s="22"/>
    </row>
    <row r="139" spans="1:7" s="12" customFormat="1" ht="12.75">
      <c r="A139" s="32"/>
      <c r="B139" s="13"/>
      <c r="C139" s="13"/>
      <c r="D139" s="22"/>
      <c r="E139" s="47"/>
      <c r="F139" s="22"/>
      <c r="G139" s="22"/>
    </row>
    <row r="140" spans="1:7" s="12" customFormat="1" ht="12.75">
      <c r="A140" s="32"/>
      <c r="B140" s="13"/>
      <c r="C140" s="13"/>
      <c r="D140" s="22"/>
      <c r="E140" s="47"/>
      <c r="F140" s="22"/>
      <c r="G140" s="22"/>
    </row>
    <row r="141" spans="1:7" s="12" customFormat="1" ht="12.75">
      <c r="A141" s="32"/>
      <c r="B141" s="13"/>
      <c r="C141" s="13"/>
      <c r="D141" s="22"/>
      <c r="E141" s="47"/>
      <c r="F141" s="22"/>
      <c r="G141" s="22"/>
    </row>
    <row r="142" spans="1:7" s="12" customFormat="1" ht="12.75">
      <c r="A142" s="32"/>
      <c r="B142" s="13"/>
      <c r="C142" s="13"/>
      <c r="D142" s="22"/>
      <c r="E142" s="47"/>
      <c r="F142" s="22"/>
      <c r="G142" s="22"/>
    </row>
    <row r="143" spans="1:7" s="12" customFormat="1" ht="12.75">
      <c r="A143" s="32"/>
      <c r="B143" s="13"/>
      <c r="C143" s="13"/>
      <c r="D143" s="22"/>
      <c r="E143" s="47"/>
      <c r="F143" s="22"/>
      <c r="G143" s="22"/>
    </row>
    <row r="144" spans="1:7" s="12" customFormat="1" ht="12.75">
      <c r="A144" s="32"/>
      <c r="B144" s="13"/>
      <c r="C144" s="13"/>
      <c r="D144" s="22"/>
      <c r="E144" s="47"/>
      <c r="F144" s="22"/>
      <c r="G144" s="22"/>
    </row>
    <row r="145" spans="1:7" s="12" customFormat="1" ht="12.75">
      <c r="A145" s="32"/>
      <c r="B145" s="13"/>
      <c r="C145" s="13"/>
      <c r="D145" s="22"/>
      <c r="E145" s="47"/>
      <c r="F145" s="22"/>
      <c r="G145" s="22"/>
    </row>
    <row r="146" spans="1:7" s="12" customFormat="1" ht="12.75">
      <c r="A146" s="32"/>
      <c r="B146" s="13"/>
      <c r="C146" s="13"/>
      <c r="D146" s="22"/>
      <c r="E146" s="47"/>
      <c r="F146" s="22"/>
      <c r="G146" s="22"/>
    </row>
    <row r="147" spans="1:7" s="12" customFormat="1" ht="12.75">
      <c r="A147" s="32"/>
      <c r="B147" s="13"/>
      <c r="C147" s="13"/>
      <c r="D147" s="22"/>
      <c r="E147" s="47"/>
      <c r="F147" s="22"/>
      <c r="G147" s="22"/>
    </row>
    <row r="148" spans="1:7" s="12" customFormat="1" ht="12.75">
      <c r="A148" s="32"/>
      <c r="B148" s="13"/>
      <c r="C148" s="13"/>
      <c r="D148" s="22"/>
      <c r="E148" s="47"/>
      <c r="F148" s="22"/>
      <c r="G148" s="22"/>
    </row>
    <row r="149" spans="1:7" s="12" customFormat="1" ht="12.75">
      <c r="A149" s="32"/>
      <c r="B149" s="13"/>
      <c r="C149" s="13"/>
      <c r="D149" s="22"/>
      <c r="E149" s="47"/>
      <c r="F149" s="22"/>
      <c r="G149" s="22"/>
    </row>
    <row r="150" spans="1:7" s="12" customFormat="1" ht="12.75">
      <c r="A150" s="32"/>
      <c r="B150" s="13"/>
      <c r="C150" s="13"/>
      <c r="D150" s="22"/>
      <c r="E150" s="47"/>
      <c r="F150" s="22"/>
      <c r="G150" s="22"/>
    </row>
    <row r="151" spans="1:7" s="12" customFormat="1" ht="12.75">
      <c r="A151" s="32"/>
      <c r="B151" s="13"/>
      <c r="C151" s="13"/>
      <c r="D151" s="22"/>
      <c r="E151" s="47"/>
      <c r="F151" s="22"/>
      <c r="G151" s="22"/>
    </row>
    <row r="152" spans="1:7" s="12" customFormat="1" ht="12.75">
      <c r="A152" s="32"/>
      <c r="B152" s="13"/>
      <c r="C152" s="13"/>
      <c r="D152" s="22"/>
      <c r="E152" s="47"/>
      <c r="F152" s="22"/>
      <c r="G152" s="22"/>
    </row>
    <row r="153" spans="1:7" s="12" customFormat="1" ht="12.75">
      <c r="A153" s="32"/>
      <c r="B153" s="13"/>
      <c r="C153" s="13"/>
      <c r="D153" s="22"/>
      <c r="E153" s="47"/>
      <c r="F153" s="22"/>
      <c r="G153" s="22"/>
    </row>
    <row r="154" spans="1:7" s="12" customFormat="1" ht="12.75">
      <c r="A154" s="32"/>
      <c r="B154" s="13"/>
      <c r="C154" s="13"/>
      <c r="D154" s="22"/>
      <c r="E154" s="47"/>
      <c r="F154" s="22"/>
      <c r="G154" s="22"/>
    </row>
    <row r="155" spans="1:7" s="12" customFormat="1" ht="12.75">
      <c r="A155" s="32"/>
      <c r="B155" s="13"/>
      <c r="C155" s="13"/>
      <c r="D155" s="22"/>
      <c r="E155" s="47"/>
      <c r="F155" s="22"/>
      <c r="G155" s="22"/>
    </row>
    <row r="156" spans="1:7" s="12" customFormat="1" ht="12.75">
      <c r="A156" s="32"/>
      <c r="B156" s="13"/>
      <c r="C156" s="13"/>
      <c r="D156" s="22"/>
      <c r="E156" s="47"/>
      <c r="F156" s="22"/>
      <c r="G156" s="22"/>
    </row>
    <row r="157" spans="1:7" s="12" customFormat="1" ht="12.75">
      <c r="A157" s="32"/>
      <c r="B157" s="13"/>
      <c r="C157" s="13"/>
      <c r="D157" s="22"/>
      <c r="E157" s="47"/>
      <c r="F157" s="22"/>
      <c r="G157" s="22"/>
    </row>
    <row r="158" spans="1:7" s="12" customFormat="1" ht="12.75">
      <c r="A158" s="32"/>
      <c r="B158" s="13"/>
      <c r="C158" s="13"/>
      <c r="D158" s="22"/>
      <c r="E158" s="47"/>
      <c r="F158" s="22"/>
      <c r="G158" s="22"/>
    </row>
    <row r="159" spans="1:7" s="12" customFormat="1" ht="12.75">
      <c r="A159" s="32"/>
      <c r="B159" s="13"/>
      <c r="C159" s="13"/>
      <c r="D159" s="22"/>
      <c r="E159" s="47"/>
      <c r="F159" s="22"/>
      <c r="G159" s="22"/>
    </row>
    <row r="160" spans="1:7" s="12" customFormat="1" ht="12.75">
      <c r="A160" s="32"/>
      <c r="B160" s="13"/>
      <c r="C160" s="13"/>
      <c r="D160" s="22"/>
      <c r="E160" s="47"/>
      <c r="F160" s="22"/>
      <c r="G160" s="22"/>
    </row>
    <row r="161" spans="1:7" s="12" customFormat="1" ht="12.75">
      <c r="A161" s="32"/>
      <c r="B161" s="13"/>
      <c r="C161" s="13"/>
      <c r="D161" s="22"/>
      <c r="E161" s="47"/>
      <c r="F161" s="22"/>
      <c r="G161" s="22"/>
    </row>
    <row r="162" spans="1:7" s="12" customFormat="1" ht="12.75">
      <c r="A162" s="32"/>
      <c r="B162" s="13"/>
      <c r="C162" s="13"/>
      <c r="D162" s="22"/>
      <c r="E162" s="47"/>
      <c r="F162" s="22"/>
      <c r="G162" s="22"/>
    </row>
    <row r="163" spans="1:7" s="12" customFormat="1" ht="12.75">
      <c r="A163" s="32"/>
      <c r="B163" s="13"/>
      <c r="C163" s="13"/>
      <c r="D163" s="22"/>
      <c r="E163" s="47"/>
      <c r="F163" s="22"/>
      <c r="G163" s="22"/>
    </row>
    <row r="164" spans="1:7" s="12" customFormat="1" ht="12.75">
      <c r="A164" s="32"/>
      <c r="B164" s="13"/>
      <c r="C164" s="13"/>
      <c r="D164" s="22"/>
      <c r="E164" s="47"/>
      <c r="F164" s="22"/>
      <c r="G164" s="22"/>
    </row>
    <row r="165" spans="1:7" s="12" customFormat="1" ht="12.75">
      <c r="A165" s="32"/>
      <c r="B165" s="13"/>
      <c r="C165" s="13"/>
      <c r="D165" s="22"/>
      <c r="E165" s="47"/>
      <c r="F165" s="22"/>
      <c r="G165" s="22"/>
    </row>
    <row r="166" spans="1:7" s="12" customFormat="1" ht="12.75">
      <c r="A166" s="32"/>
      <c r="B166" s="13"/>
      <c r="C166" s="13"/>
      <c r="D166" s="22"/>
      <c r="E166" s="47"/>
      <c r="F166" s="22"/>
      <c r="G166" s="22"/>
    </row>
    <row r="167" spans="1:7" s="12" customFormat="1" ht="12.75">
      <c r="A167" s="32"/>
      <c r="B167" s="13"/>
      <c r="C167" s="13"/>
      <c r="D167" s="22"/>
      <c r="E167" s="47"/>
      <c r="F167" s="22"/>
      <c r="G167" s="22"/>
    </row>
    <row r="168" spans="1:7" s="12" customFormat="1" ht="12.75">
      <c r="A168" s="32"/>
      <c r="B168" s="13"/>
      <c r="C168" s="13"/>
      <c r="D168" s="22"/>
      <c r="E168" s="47"/>
      <c r="F168" s="22"/>
      <c r="G168" s="22"/>
    </row>
    <row r="169" spans="1:7" s="12" customFormat="1" ht="12.75">
      <c r="A169" s="32"/>
      <c r="B169" s="13"/>
      <c r="C169" s="13"/>
      <c r="D169" s="22"/>
      <c r="E169" s="47"/>
      <c r="F169" s="22"/>
      <c r="G169" s="22"/>
    </row>
    <row r="170" spans="1:7" s="12" customFormat="1" ht="12.75">
      <c r="A170" s="32"/>
      <c r="B170" s="13"/>
      <c r="C170" s="13"/>
      <c r="D170" s="22"/>
      <c r="E170" s="47"/>
      <c r="F170" s="22"/>
      <c r="G170" s="22"/>
    </row>
    <row r="171" spans="1:7" s="12" customFormat="1" ht="12.75">
      <c r="A171" s="32"/>
      <c r="B171" s="13"/>
      <c r="C171" s="13"/>
      <c r="D171" s="22"/>
      <c r="E171" s="47"/>
      <c r="F171" s="22"/>
      <c r="G171" s="22"/>
    </row>
    <row r="172" spans="1:7" s="12" customFormat="1" ht="12.75">
      <c r="A172" s="32"/>
      <c r="B172" s="13"/>
      <c r="C172" s="13"/>
      <c r="D172" s="22"/>
      <c r="E172" s="47"/>
      <c r="F172" s="22"/>
      <c r="G172" s="22"/>
    </row>
    <row r="173" spans="1:7" s="12" customFormat="1" ht="12.75">
      <c r="A173" s="32"/>
      <c r="B173" s="13"/>
      <c r="C173" s="13"/>
      <c r="D173" s="22"/>
      <c r="E173" s="47"/>
      <c r="F173" s="22"/>
      <c r="G173" s="22"/>
    </row>
    <row r="174" spans="1:7" s="12" customFormat="1" ht="12.75">
      <c r="A174" s="32"/>
      <c r="B174" s="13"/>
      <c r="C174" s="13"/>
      <c r="D174" s="22"/>
      <c r="E174" s="47"/>
      <c r="F174" s="22"/>
      <c r="G174" s="22"/>
    </row>
    <row r="175" spans="1:7" s="12" customFormat="1" ht="12.75">
      <c r="A175" s="32"/>
      <c r="B175" s="13"/>
      <c r="C175" s="13"/>
      <c r="D175" s="22"/>
      <c r="E175" s="47"/>
      <c r="F175" s="22"/>
      <c r="G175" s="22"/>
    </row>
    <row r="176" spans="4:7" ht="12.75">
      <c r="D176" s="22"/>
      <c r="E176" s="47"/>
      <c r="F176" s="22"/>
      <c r="G176" s="22"/>
    </row>
    <row r="177" spans="4:7" ht="12.75">
      <c r="D177" s="22"/>
      <c r="E177" s="47"/>
      <c r="F177" s="22"/>
      <c r="G177" s="22"/>
    </row>
    <row r="178" spans="4:7" ht="12.75">
      <c r="D178" s="22"/>
      <c r="E178" s="47"/>
      <c r="F178" s="22"/>
      <c r="G178" s="22"/>
    </row>
    <row r="179" spans="4:7" ht="12.75">
      <c r="D179" s="22"/>
      <c r="E179" s="47"/>
      <c r="F179" s="22"/>
      <c r="G179" s="22"/>
    </row>
    <row r="180" spans="4:7" ht="12.75">
      <c r="D180" s="22"/>
      <c r="E180" s="47"/>
      <c r="F180" s="22"/>
      <c r="G180" s="22"/>
    </row>
    <row r="181" spans="4:7" ht="12.75">
      <c r="D181" s="22"/>
      <c r="E181" s="47"/>
      <c r="F181" s="22"/>
      <c r="G181" s="22"/>
    </row>
    <row r="182" spans="4:7" ht="12.75">
      <c r="D182" s="22"/>
      <c r="E182" s="47"/>
      <c r="F182" s="22"/>
      <c r="G182" s="22"/>
    </row>
  </sheetData>
  <sheetProtection password="CE2E" sheet="1" objects="1" scenarios="1"/>
  <mergeCells count="23">
    <mergeCell ref="A68:B68"/>
    <mergeCell ref="A27:B27"/>
    <mergeCell ref="A28:B28"/>
    <mergeCell ref="A33:B33"/>
    <mergeCell ref="A34:B35"/>
    <mergeCell ref="A3:G3"/>
    <mergeCell ref="A69:B69"/>
    <mergeCell ref="A104:C104"/>
    <mergeCell ref="A10:B10"/>
    <mergeCell ref="A81:B81"/>
    <mergeCell ref="A85:B85"/>
    <mergeCell ref="A86:B87"/>
    <mergeCell ref="A11:B15"/>
    <mergeCell ref="A71:B71"/>
    <mergeCell ref="A72:B72"/>
    <mergeCell ref="A99:B99"/>
    <mergeCell ref="A100:B101"/>
    <mergeCell ref="A103:B103"/>
    <mergeCell ref="A80:B80"/>
    <mergeCell ref="A111:B114"/>
    <mergeCell ref="A105:C105"/>
    <mergeCell ref="A110:C110"/>
    <mergeCell ref="A106:B109"/>
  </mergeCells>
  <printOptions/>
  <pageMargins left="0.4" right="0.33" top="0.4" bottom="0.32" header="0.1968503937007874" footer="0.275590551181102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2012-01-25T05:10:56Z</cp:lastPrinted>
  <dcterms:created xsi:type="dcterms:W3CDTF">2002-03-11T10:22:12Z</dcterms:created>
  <dcterms:modified xsi:type="dcterms:W3CDTF">2012-01-25T05:41:30Z</dcterms:modified>
  <cp:category/>
  <cp:version/>
  <cp:contentType/>
  <cp:contentStatus/>
</cp:coreProperties>
</file>