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360" windowWidth="15480" windowHeight="8772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источникам'!$A$1:$G$113</definedName>
  </definedNames>
  <calcPr fullCalcOnLoad="1"/>
</workbook>
</file>

<file path=xl/sharedStrings.xml><?xml version="1.0" encoding="utf-8"?>
<sst xmlns="http://schemas.openxmlformats.org/spreadsheetml/2006/main" count="208" uniqueCount="117">
  <si>
    <t>КВСР</t>
  </si>
  <si>
    <t>915</t>
  </si>
  <si>
    <t>920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</si>
  <si>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</si>
  <si>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</si>
  <si>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</si>
  <si>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</si>
  <si>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</si>
  <si>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</si>
  <si>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</si>
  <si>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</si>
  <si>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</si>
  <si>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</si>
  <si>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</si>
  <si>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</si>
  <si>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</si>
  <si>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</si>
  <si>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</si>
  <si>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</si>
  <si>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</si>
  <si>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</si>
  <si>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</si>
  <si>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</si>
  <si>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</si>
  <si>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</si>
  <si>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965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</si>
  <si>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</si>
  <si>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</si>
  <si>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</si>
  <si>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</si>
  <si>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</si>
  <si>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</si>
  <si>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</si>
  <si>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</si>
  <si>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</si>
  <si>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</si>
  <si>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</si>
  <si>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</si>
  <si>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</si>
  <si>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</si>
  <si>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</si>
  <si>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920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</si>
  <si>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</si>
  <si>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</si>
  <si>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</si>
  <si>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</si>
  <si>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</si>
  <si>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</si>
  <si>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</si>
  <si>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</si>
  <si>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</si>
  <si>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</si>
  <si>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</si>
  <si>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</si>
  <si>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</si>
  <si>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</si>
  <si>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</si>
  <si>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</si>
  <si>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</si>
  <si>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</si>
  <si>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</si>
  <si>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</si>
  <si>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</si>
  <si>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</si>
  <si>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</si>
  <si>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</si>
  <si>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</si>
  <si>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</si>
  <si>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</si>
  <si>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</si>
  <si>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</si>
  <si>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</si>
  <si>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</si>
  <si>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</si>
  <si>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</si>
  <si>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</si>
  <si>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резерв на мероприятия по развитию микрорайонов города Перми</t>
  </si>
  <si>
    <t>резервный фонд администрации города</t>
  </si>
  <si>
    <t>средства на исполнение решений судов, вступивших в законную силу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</si>
  <si>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</si>
  <si>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</si>
  <si>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</si>
  <si>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</si>
  <si>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 xml:space="preserve">расходы местного бюджета 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</si>
  <si>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</si>
  <si>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</si>
  <si>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</si>
  <si>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Управление здравоохранения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</si>
  <si>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</si>
  <si>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</si>
  <si>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</si>
  <si>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промышленной политики, инвестиций и предпринимательства администрации г.Перми</t>
  </si>
  <si>
    <t>Комитет социальной защиты населения администрации г.Перми</t>
  </si>
  <si>
    <t>Департамент общественной безопасности администрации г.Перми</t>
  </si>
  <si>
    <t>Управление по развитию потребительского рынка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</si>
  <si>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</si>
  <si>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</si>
  <si>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</si>
  <si>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средства на повышение ФОТ работников муниц.учреждений города Перми и работников, осуществляющих технич.обеспечение ОМСУ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</si>
  <si>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</si>
  <si>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</si>
  <si>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</si>
  <si>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расходы местного бюджета по зарезервированным средствам</t>
  </si>
  <si>
    <t>функциональные органы администрации города Перми</t>
  </si>
  <si>
    <t>ВЦП "Переход на электронный документооборот а сфере управления финансами города Перми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</si>
  <si>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</si>
  <si>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</si>
  <si>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</si>
  <si>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</si>
  <si>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</si>
  <si>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</si>
  <si>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Отклонение от установленного уровня выполнения плана (95%)*</t>
  </si>
  <si>
    <t>Ассигнования 2012 года</t>
  </si>
  <si>
    <t>Оперативный анализ исполнения бюджета города Перми по расходам на 1 января 2013 года</t>
  </si>
  <si>
    <t>Кассовый расход на 01.01.2013</t>
  </si>
  <si>
    <t xml:space="preserve">   * -  годовые ассигнования ГРБС в части расходов за счет средств краевого бюджета, передаваемых на выполнение гос.полномочий и полномочий городского округа, будут уточняться.</t>
  </si>
  <si>
    <t xml:space="preserve">   * -  расчётный уровень установлен исходя из 95,0 % исполнения плана по расходам за 2012 год.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</si>
</sst>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0.000%"/>
    <numFmt numFmtId="179" formatCode="0.0000%"/>
    <numFmt numFmtId="180" formatCode="0.00000%"/>
    <numFmt numFmtId="181" formatCode="_-* #,##0.000&quot;р.&quot;_-;\-* #,##0.000&quot;р.&quot;_-;_-* &quot;-&quot;??&quot;р.&quot;_-;_-@_-"/>
    <numFmt numFmtId="182" formatCode="_-* #,##0.0000&quot;р.&quot;_-;\-* #,##0.0000&quot;р.&quot;_-;_-* &quot;-&quot;??&quot;р.&quot;_-;_-@_-"/>
    <numFmt numFmtId="183" formatCode="#,##0.00_ ;\-#,##0.00\ "/>
    <numFmt numFmtId="184" formatCode="#,##0.000_ ;\-#,##0.000\ "/>
    <numFmt numFmtId="185" formatCode="#,##0.0_ ;\-#,##0.0\ "/>
    <numFmt numFmtId="186" formatCode="0.0%"/>
    <numFmt numFmtId="187" formatCode="_-* #,##0.0&quot;р.&quot;_-;\-* #,##0.0&quot;р.&quot;_-;_-* &quot;-&quot;??&quot;р.&quot;_-;_-@_-"/>
    <numFmt numFmtId="188" formatCode="_-* #,##0.00[$р.-419]_-;\-* #,##0.00[$р.-419]_-;_-* &quot;-&quot;??[$р.-419]_-;_-@_-"/>
    <numFmt numFmtId="189" formatCode="_-* #,##0.0[$р.-419]_-;\-* #,##0.0[$р.-419]_-;_-* &quot;-&quot;??[$р.-419]_-;_-@_-"/>
    <numFmt numFmtId="190" formatCode="_-* #,##0[$р.-419]_-;\-* #,##0[$р.-419]_-;_-* &quot;-&quot;??[$р.-419]_-;_-@_-"/>
    <numFmt numFmtId="191" formatCode="0.000000%"/>
    <numFmt numFmtId="192" formatCode="#,##0.000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66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33" borderId="0" xfId="0" applyFont="1" applyFill="1" applyAlignment="1">
      <alignment/>
    </xf>
    <xf numFmtId="171" fontId="3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171" fontId="3" fillId="0" borderId="1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0" fillId="33" borderId="0" xfId="0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right"/>
    </xf>
    <xf numFmtId="171" fontId="3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1" fontId="8" fillId="0" borderId="10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171" fontId="3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Border="1" applyAlignment="1" applyProtection="1">
      <alignment/>
      <protection/>
    </xf>
    <xf numFmtId="171" fontId="4" fillId="34" borderId="10" xfId="0" applyNumberFormat="1" applyFont="1" applyFill="1" applyBorder="1" applyAlignment="1">
      <alignment horizontal="center" vertical="center"/>
    </xf>
    <xf numFmtId="49" fontId="4" fillId="34" borderId="19" xfId="0" applyNumberFormat="1" applyFont="1" applyFill="1" applyBorder="1" applyAlignment="1">
      <alignment horizontal="left" vertical="center" wrapText="1"/>
    </xf>
    <xf numFmtId="171" fontId="0" fillId="34" borderId="2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171" fontId="4" fillId="34" borderId="10" xfId="0" applyNumberFormat="1" applyFont="1" applyFill="1" applyBorder="1" applyAlignment="1">
      <alignment vertical="center"/>
    </xf>
    <xf numFmtId="49" fontId="4" fillId="34" borderId="10" xfId="0" applyNumberFormat="1" applyFont="1" applyFill="1" applyBorder="1" applyAlignment="1">
      <alignment horizontal="left" vertical="center" wrapText="1"/>
    </xf>
    <xf numFmtId="171" fontId="7" fillId="34" borderId="10" xfId="0" applyNumberFormat="1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left"/>
    </xf>
    <xf numFmtId="171" fontId="13" fillId="34" borderId="20" xfId="0" applyNumberFormat="1" applyFont="1" applyFill="1" applyBorder="1" applyAlignment="1">
      <alignment horizontal="left"/>
    </xf>
    <xf numFmtId="49" fontId="7" fillId="34" borderId="10" xfId="0" applyNumberFormat="1" applyFont="1" applyFill="1" applyBorder="1" applyAlignment="1">
      <alignment horizontal="left" vertical="center" wrapText="1"/>
    </xf>
    <xf numFmtId="171" fontId="7" fillId="34" borderId="10" xfId="0" applyNumberFormat="1" applyFont="1" applyFill="1" applyBorder="1" applyAlignment="1">
      <alignment vertical="center"/>
    </xf>
    <xf numFmtId="49" fontId="7" fillId="34" borderId="10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49" fontId="3" fillId="34" borderId="20" xfId="0" applyNumberFormat="1" applyFont="1" applyFill="1" applyBorder="1" applyAlignment="1">
      <alignment horizontal="left" vertical="center" wrapText="1"/>
    </xf>
    <xf numFmtId="0" fontId="14" fillId="33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0" fontId="16" fillId="33" borderId="0" xfId="0" applyFont="1" applyFill="1" applyAlignment="1">
      <alignment/>
    </xf>
    <xf numFmtId="49" fontId="15" fillId="0" borderId="14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171" fontId="3" fillId="34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52" fillId="0" borderId="0" xfId="0" applyFont="1" applyFill="1" applyAlignment="1">
      <alignment/>
    </xf>
    <xf numFmtId="49" fontId="53" fillId="0" borderId="20" xfId="0" applyNumberFormat="1" applyFont="1" applyFill="1" applyBorder="1" applyAlignment="1">
      <alignment horizontal="left" vertical="center" wrapText="1"/>
    </xf>
    <xf numFmtId="49" fontId="3" fillId="4" borderId="20" xfId="0" applyNumberFormat="1" applyFont="1" applyFill="1" applyBorder="1" applyAlignment="1">
      <alignment horizontal="left" vertical="center" wrapText="1"/>
    </xf>
    <xf numFmtId="171" fontId="3" fillId="4" borderId="10" xfId="0" applyNumberFormat="1" applyFont="1" applyFill="1" applyBorder="1" applyAlignment="1">
      <alignment vertical="center"/>
    </xf>
    <xf numFmtId="0" fontId="52" fillId="0" borderId="0" xfId="0" applyFont="1" applyAlignment="1">
      <alignment/>
    </xf>
    <xf numFmtId="171" fontId="3" fillId="0" borderId="10" xfId="60" applyNumberFormat="1" applyFont="1" applyFill="1" applyBorder="1" applyAlignment="1">
      <alignment horizontal="right" vertical="center" wrapText="1" indent="1"/>
    </xf>
    <xf numFmtId="171" fontId="4" fillId="0" borderId="10" xfId="0" applyNumberFormat="1" applyFont="1" applyFill="1" applyBorder="1" applyAlignment="1">
      <alignment horizontal="right" vertical="center" wrapText="1" indent="1"/>
    </xf>
    <xf numFmtId="171" fontId="3" fillId="4" borderId="10" xfId="0" applyNumberFormat="1" applyFont="1" applyFill="1" applyBorder="1" applyAlignment="1">
      <alignment horizontal="right" vertical="center" wrapText="1" indent="1"/>
    </xf>
    <xf numFmtId="171" fontId="3" fillId="35" borderId="10" xfId="0" applyNumberFormat="1" applyFont="1" applyFill="1" applyBorder="1" applyAlignment="1">
      <alignment horizontal="right" vertical="center" wrapText="1" indent="1"/>
    </xf>
    <xf numFmtId="171" fontId="8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wrapText="1" indent="1"/>
    </xf>
    <xf numFmtId="171" fontId="4" fillId="35" borderId="10" xfId="0" applyNumberFormat="1" applyFont="1" applyFill="1" applyBorder="1" applyAlignment="1">
      <alignment horizontal="right" vertical="center" wrapText="1"/>
    </xf>
    <xf numFmtId="171" fontId="4" fillId="0" borderId="10" xfId="0" applyNumberFormat="1" applyFont="1" applyFill="1" applyBorder="1" applyAlignment="1">
      <alignment vertical="center" wrapText="1"/>
    </xf>
    <xf numFmtId="171" fontId="3" fillId="0" borderId="10" xfId="0" applyNumberFormat="1" applyFont="1" applyFill="1" applyBorder="1" applyAlignment="1">
      <alignment vertical="center" wrapText="1"/>
    </xf>
    <xf numFmtId="171" fontId="3" fillId="4" borderId="10" xfId="0" applyNumberFormat="1" applyFont="1" applyFill="1" applyBorder="1" applyAlignment="1">
      <alignment vertical="center" wrapText="1"/>
    </xf>
    <xf numFmtId="171" fontId="3" fillId="35" borderId="10" xfId="0" applyNumberFormat="1" applyFont="1" applyFill="1" applyBorder="1" applyAlignment="1">
      <alignment vertical="center" wrapText="1"/>
    </xf>
    <xf numFmtId="171" fontId="3" fillId="0" borderId="10" xfId="0" applyNumberFormat="1" applyFont="1" applyFill="1" applyBorder="1" applyAlignment="1">
      <alignment horizontal="right" vertical="center" indent="1"/>
    </xf>
    <xf numFmtId="4" fontId="3" fillId="0" borderId="10" xfId="0" applyNumberFormat="1" applyFont="1" applyFill="1" applyBorder="1" applyAlignment="1">
      <alignment vertical="center" wrapText="1"/>
    </xf>
    <xf numFmtId="171" fontId="4" fillId="34" borderId="10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71" fontId="7" fillId="34" borderId="10" xfId="0" applyNumberFormat="1" applyFont="1" applyFill="1" applyBorder="1" applyAlignment="1">
      <alignment horizontal="right" vertical="center"/>
    </xf>
    <xf numFmtId="171" fontId="7" fillId="34" borderId="10" xfId="0" applyNumberFormat="1" applyFont="1" applyFill="1" applyBorder="1" applyAlignment="1">
      <alignment vertical="center" wrapText="1"/>
    </xf>
    <xf numFmtId="171" fontId="0" fillId="34" borderId="23" xfId="0" applyNumberFormat="1" applyFont="1" applyFill="1" applyBorder="1" applyAlignment="1">
      <alignment horizontal="left"/>
    </xf>
    <xf numFmtId="171" fontId="7" fillId="34" borderId="10" xfId="0" applyNumberFormat="1" applyFont="1" applyFill="1" applyBorder="1" applyAlignment="1">
      <alignment horizontal="right" vertical="center" wrapText="1"/>
    </xf>
    <xf numFmtId="171" fontId="4" fillId="0" borderId="10" xfId="0" applyNumberFormat="1" applyFont="1" applyFill="1" applyBorder="1" applyAlignment="1">
      <alignment horizontal="right" vertical="center" indent="1"/>
    </xf>
    <xf numFmtId="171" fontId="0" fillId="34" borderId="23" xfId="0" applyNumberFormat="1" applyFont="1" applyFill="1" applyBorder="1" applyAlignment="1">
      <alignment horizontal="left" vertical="center" wrapText="1"/>
    </xf>
    <xf numFmtId="49" fontId="3" fillId="36" borderId="20" xfId="0" applyNumberFormat="1" applyFont="1" applyFill="1" applyBorder="1" applyAlignment="1">
      <alignment horizontal="left" vertical="center" wrapText="1"/>
    </xf>
    <xf numFmtId="171" fontId="3" fillId="36" borderId="10" xfId="0" applyNumberFormat="1" applyFont="1" applyFill="1" applyBorder="1" applyAlignment="1">
      <alignment horizontal="right" vertical="center" wrapText="1" indent="1"/>
    </xf>
    <xf numFmtId="171" fontId="3" fillId="36" borderId="10" xfId="0" applyNumberFormat="1" applyFont="1" applyFill="1" applyBorder="1" applyAlignment="1">
      <alignment vertical="center" wrapText="1"/>
    </xf>
    <xf numFmtId="171" fontId="3" fillId="36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171" fontId="8" fillId="0" borderId="10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10" fillId="34" borderId="19" xfId="0" applyNumberFormat="1" applyFont="1" applyFill="1" applyBorder="1" applyAlignment="1">
      <alignment horizontal="center" vertical="center" wrapText="1"/>
    </xf>
    <xf numFmtId="49" fontId="10" fillId="34" borderId="23" xfId="0" applyNumberFormat="1" applyFont="1" applyFill="1" applyBorder="1" applyAlignment="1">
      <alignment horizontal="center" vertical="center" wrapText="1"/>
    </xf>
    <xf numFmtId="49" fontId="10" fillId="34" borderId="2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Border="1" applyAlignment="1">
      <alignment horizontal="left" wrapText="1"/>
    </xf>
    <xf numFmtId="0" fontId="52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49" fontId="5" fillId="34" borderId="19" xfId="0" applyNumberFormat="1" applyFont="1" applyFill="1" applyBorder="1" applyAlignment="1">
      <alignment horizontal="center" vertical="center" wrapText="1"/>
    </xf>
    <xf numFmtId="49" fontId="5" fillId="34" borderId="23" xfId="0" applyNumberFormat="1" applyFont="1" applyFill="1" applyBorder="1" applyAlignment="1">
      <alignment horizontal="center" vertical="center" wrapText="1"/>
    </xf>
    <xf numFmtId="49" fontId="5" fillId="34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7"/>
  <sheetViews>
    <sheetView tabSelected="1" zoomScale="84" zoomScaleNormal="84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33" sqref="A33:IV33"/>
    </sheetView>
  </sheetViews>
  <sheetFormatPr defaultColWidth="9.140625" defaultRowHeight="12.75"/>
  <cols>
    <col min="1" max="1" width="6.421875" style="31" customWidth="1"/>
    <col min="2" max="2" width="25.57421875" style="11" customWidth="1"/>
    <col min="3" max="3" width="48.421875" style="11" customWidth="1"/>
    <col min="4" max="4" width="14.421875" style="16" customWidth="1"/>
    <col min="5" max="5" width="14.421875" style="33" customWidth="1"/>
    <col min="6" max="6" width="12.28125" style="16" customWidth="1"/>
    <col min="7" max="7" width="14.140625" style="16" customWidth="1"/>
    <col min="9" max="9" width="7.7109375" style="0" customWidth="1"/>
  </cols>
  <sheetData>
    <row r="1" spans="1:7" ht="13.5">
      <c r="A1" s="9"/>
      <c r="B1" s="7"/>
      <c r="C1" s="7"/>
      <c r="D1" s="7"/>
      <c r="F1" s="7"/>
      <c r="G1" s="34" t="s">
        <v>82</v>
      </c>
    </row>
    <row r="2" spans="1:7" ht="13.5">
      <c r="A2" s="9"/>
      <c r="B2" s="7"/>
      <c r="C2" s="7"/>
      <c r="D2" s="7"/>
      <c r="F2" s="7"/>
      <c r="G2" s="34" t="s">
        <v>79</v>
      </c>
    </row>
    <row r="3" spans="1:7" s="4" customFormat="1" ht="21" customHeight="1">
      <c r="A3" s="130" t="s">
        <v>113</v>
      </c>
      <c r="B3" s="131"/>
      <c r="C3" s="131"/>
      <c r="D3" s="131"/>
      <c r="E3" s="131"/>
      <c r="F3" s="131"/>
      <c r="G3" s="131"/>
    </row>
    <row r="4" spans="1:7" s="4" customFormat="1" ht="15" customHeight="1">
      <c r="A4" s="9"/>
      <c r="B4" s="5"/>
      <c r="C4" s="5"/>
      <c r="D4" s="35"/>
      <c r="E4" s="36"/>
      <c r="F4" s="37"/>
      <c r="G4" s="38" t="s">
        <v>62</v>
      </c>
    </row>
    <row r="5" spans="1:7" s="4" customFormat="1" ht="82.5" customHeight="1">
      <c r="A5" s="1" t="s">
        <v>0</v>
      </c>
      <c r="B5" s="1" t="s">
        <v>66</v>
      </c>
      <c r="C5" s="1" t="s">
        <v>73</v>
      </c>
      <c r="D5" s="8" t="s">
        <v>112</v>
      </c>
      <c r="E5" s="6" t="s">
        <v>114</v>
      </c>
      <c r="F5" s="6" t="s">
        <v>80</v>
      </c>
      <c r="G5" s="39" t="s">
        <v>111</v>
      </c>
    </row>
    <row r="6" spans="1:7" s="7" customFormat="1" ht="52.5" customHeight="1">
      <c r="A6" s="1" t="s">
        <v>63</v>
      </c>
      <c r="B6" s="2" t="s">
        <v>84</v>
      </c>
      <c r="C6" s="2" t="s">
        <v>39</v>
      </c>
      <c r="D6" s="89">
        <f>D7</f>
        <v>213401.938</v>
      </c>
      <c r="E6" s="89">
        <f>E7</f>
        <v>205878.429</v>
      </c>
      <c r="F6" s="95">
        <f aca="true" t="shared" si="0" ref="F6:F12">E6/D6*100</f>
        <v>96.47448890553187</v>
      </c>
      <c r="G6" s="29" t="s">
        <v>71</v>
      </c>
    </row>
    <row r="7" spans="1:7" s="28" customFormat="1" ht="17.25" customHeight="1">
      <c r="A7" s="26"/>
      <c r="B7" s="27"/>
      <c r="C7" s="60" t="s">
        <v>37</v>
      </c>
      <c r="D7" s="88">
        <v>213401.938</v>
      </c>
      <c r="E7" s="88">
        <v>205878.429</v>
      </c>
      <c r="F7" s="96">
        <f t="shared" si="0"/>
        <v>96.47448890553187</v>
      </c>
      <c r="G7" s="19">
        <f>F7-95</f>
        <v>1.4744889055318708</v>
      </c>
    </row>
    <row r="8" spans="1:7" s="4" customFormat="1" ht="39.75" customHeight="1">
      <c r="A8" s="61" t="s">
        <v>64</v>
      </c>
      <c r="B8" s="62" t="s">
        <v>85</v>
      </c>
      <c r="C8" s="2" t="s">
        <v>65</v>
      </c>
      <c r="D8" s="89">
        <f>D9+D12+D17</f>
        <v>709077.403</v>
      </c>
      <c r="E8" s="89">
        <f>E9+E12+E17</f>
        <v>687470.034</v>
      </c>
      <c r="F8" s="95">
        <f t="shared" si="0"/>
        <v>96.95274889474935</v>
      </c>
      <c r="G8" s="29" t="s">
        <v>71</v>
      </c>
    </row>
    <row r="9" spans="1:8" s="4" customFormat="1" ht="27" customHeight="1">
      <c r="A9" s="134"/>
      <c r="B9" s="135"/>
      <c r="C9" s="63" t="s">
        <v>70</v>
      </c>
      <c r="D9" s="92">
        <f>D10+D11</f>
        <v>97362.1</v>
      </c>
      <c r="E9" s="92">
        <f>E10+E11</f>
        <v>97281.231</v>
      </c>
      <c r="F9" s="116">
        <f t="shared" si="0"/>
        <v>99.9169399591833</v>
      </c>
      <c r="G9" s="40">
        <f>F9-95</f>
        <v>4.916939959183296</v>
      </c>
      <c r="H9" s="7"/>
    </row>
    <row r="10" spans="1:7" s="4" customFormat="1" ht="18.75" customHeight="1" hidden="1">
      <c r="A10" s="24"/>
      <c r="B10" s="25"/>
      <c r="C10" s="85" t="s">
        <v>103</v>
      </c>
      <c r="D10" s="90">
        <v>86048.3</v>
      </c>
      <c r="E10" s="90">
        <v>86031.248</v>
      </c>
      <c r="F10" s="97">
        <f t="shared" si="0"/>
        <v>99.98018322267843</v>
      </c>
      <c r="G10" s="86">
        <f>F10-95</f>
        <v>4.980183222678434</v>
      </c>
    </row>
    <row r="11" spans="1:7" s="4" customFormat="1" ht="26.25" hidden="1">
      <c r="A11" s="24"/>
      <c r="B11" s="25"/>
      <c r="C11" s="85" t="s">
        <v>104</v>
      </c>
      <c r="D11" s="90">
        <v>11313.8</v>
      </c>
      <c r="E11" s="90">
        <v>11249.983</v>
      </c>
      <c r="F11" s="97">
        <f t="shared" si="0"/>
        <v>99.43593664374481</v>
      </c>
      <c r="G11" s="86">
        <f>F11-95</f>
        <v>4.43593664374481</v>
      </c>
    </row>
    <row r="12" spans="1:8" s="4" customFormat="1" ht="30" customHeight="1">
      <c r="A12" s="24"/>
      <c r="B12" s="25"/>
      <c r="C12" s="63" t="s">
        <v>102</v>
      </c>
      <c r="D12" s="92">
        <f>D13+D14+D15+D16</f>
        <v>611515.3030000001</v>
      </c>
      <c r="E12" s="92">
        <f>E13+E14+E15+E16</f>
        <v>589988.803</v>
      </c>
      <c r="F12" s="117">
        <f t="shared" si="0"/>
        <v>96.47981008906982</v>
      </c>
      <c r="G12" s="40">
        <f aca="true" t="shared" si="1" ref="G12:G17">F12-95</f>
        <v>1.4798100890698151</v>
      </c>
      <c r="H12" s="7"/>
    </row>
    <row r="13" spans="1:7" s="7" customFormat="1" ht="39.75" customHeight="1" hidden="1">
      <c r="A13" s="69"/>
      <c r="B13" s="25"/>
      <c r="C13" s="67" t="s">
        <v>98</v>
      </c>
      <c r="D13" s="91">
        <v>0</v>
      </c>
      <c r="E13" s="91">
        <v>0</v>
      </c>
      <c r="F13" s="98">
        <v>0</v>
      </c>
      <c r="G13" s="75">
        <f t="shared" si="1"/>
        <v>-95</v>
      </c>
    </row>
    <row r="14" spans="1:7" s="7" customFormat="1" ht="26.25" customHeight="1" hidden="1">
      <c r="A14" s="69"/>
      <c r="B14" s="25"/>
      <c r="C14" s="67" t="s">
        <v>76</v>
      </c>
      <c r="D14" s="91">
        <v>947.978</v>
      </c>
      <c r="E14" s="91">
        <v>0</v>
      </c>
      <c r="F14" s="98">
        <f aca="true" t="shared" si="2" ref="F14:F45">E14/D14*100</f>
        <v>0</v>
      </c>
      <c r="G14" s="75">
        <f t="shared" si="1"/>
        <v>-95</v>
      </c>
    </row>
    <row r="15" spans="1:7" s="7" customFormat="1" ht="26.25" customHeight="1" hidden="1">
      <c r="A15" s="69"/>
      <c r="B15" s="25"/>
      <c r="C15" s="67" t="s">
        <v>78</v>
      </c>
      <c r="D15" s="91">
        <v>590083.702</v>
      </c>
      <c r="E15" s="91">
        <v>589988.803</v>
      </c>
      <c r="F15" s="98">
        <f t="shared" si="2"/>
        <v>99.98391770528852</v>
      </c>
      <c r="G15" s="75">
        <f t="shared" si="1"/>
        <v>4.983917705288519</v>
      </c>
    </row>
    <row r="16" spans="1:7" s="7" customFormat="1" ht="16.5" customHeight="1" hidden="1">
      <c r="A16" s="69"/>
      <c r="B16" s="25"/>
      <c r="C16" s="67" t="s">
        <v>77</v>
      </c>
      <c r="D16" s="91">
        <v>20483.623</v>
      </c>
      <c r="E16" s="91">
        <v>0</v>
      </c>
      <c r="F16" s="98">
        <f t="shared" si="2"/>
        <v>0</v>
      </c>
      <c r="G16" s="75">
        <f t="shared" si="1"/>
        <v>-95</v>
      </c>
    </row>
    <row r="17" spans="1:7" s="7" customFormat="1" ht="30" customHeight="1">
      <c r="A17" s="74"/>
      <c r="B17" s="73"/>
      <c r="C17" s="110" t="s">
        <v>75</v>
      </c>
      <c r="D17" s="111">
        <v>200</v>
      </c>
      <c r="E17" s="111">
        <v>200</v>
      </c>
      <c r="F17" s="112">
        <f t="shared" si="2"/>
        <v>100</v>
      </c>
      <c r="G17" s="113">
        <f t="shared" si="1"/>
        <v>5</v>
      </c>
    </row>
    <row r="18" spans="1:7" s="16" customFormat="1" ht="57" customHeight="1">
      <c r="A18" s="59" t="s">
        <v>100</v>
      </c>
      <c r="B18" s="43" t="s">
        <v>99</v>
      </c>
      <c r="C18" s="2" t="s">
        <v>101</v>
      </c>
      <c r="D18" s="89">
        <f>D19+D20</f>
        <v>193231.872</v>
      </c>
      <c r="E18" s="89">
        <f>E19+E20</f>
        <v>145980.659</v>
      </c>
      <c r="F18" s="95">
        <f t="shared" si="2"/>
        <v>75.54688441873606</v>
      </c>
      <c r="G18" s="29" t="s">
        <v>71</v>
      </c>
    </row>
    <row r="19" spans="1:7" s="7" customFormat="1" ht="17.25" customHeight="1">
      <c r="A19" s="22"/>
      <c r="B19" s="23"/>
      <c r="C19" s="60" t="s">
        <v>37</v>
      </c>
      <c r="D19" s="93">
        <v>181405.871</v>
      </c>
      <c r="E19" s="93">
        <v>145980.659</v>
      </c>
      <c r="F19" s="100">
        <f t="shared" si="2"/>
        <v>80.47184922697458</v>
      </c>
      <c r="G19" s="19">
        <f>F19-95</f>
        <v>-14.528150773025416</v>
      </c>
    </row>
    <row r="20" spans="1:8" s="68" customFormat="1" ht="17.25" customHeight="1">
      <c r="A20" s="77"/>
      <c r="B20" s="76"/>
      <c r="C20" s="60" t="s">
        <v>38</v>
      </c>
      <c r="D20" s="93">
        <f>9943.62+1882.381</f>
        <v>11826.001</v>
      </c>
      <c r="E20" s="93">
        <v>0</v>
      </c>
      <c r="F20" s="96">
        <f t="shared" si="2"/>
        <v>0</v>
      </c>
      <c r="G20" s="19">
        <f>F20-95</f>
        <v>-95</v>
      </c>
      <c r="H20" s="16"/>
    </row>
    <row r="21" spans="1:7" s="7" customFormat="1" ht="47.25" customHeight="1">
      <c r="A21" s="1" t="s">
        <v>1</v>
      </c>
      <c r="B21" s="2" t="s">
        <v>86</v>
      </c>
      <c r="C21" s="2" t="s">
        <v>40</v>
      </c>
      <c r="D21" s="89">
        <f>D22</f>
        <v>68486.284</v>
      </c>
      <c r="E21" s="89">
        <f>E22</f>
        <v>68486.177</v>
      </c>
      <c r="F21" s="114">
        <f t="shared" si="2"/>
        <v>99.9998437643368</v>
      </c>
      <c r="G21" s="29" t="s">
        <v>71</v>
      </c>
    </row>
    <row r="22" spans="1:7" s="28" customFormat="1" ht="17.25" customHeight="1">
      <c r="A22" s="26"/>
      <c r="B22" s="27"/>
      <c r="C22" s="60" t="s">
        <v>37</v>
      </c>
      <c r="D22" s="93">
        <v>68486.284</v>
      </c>
      <c r="E22" s="93">
        <v>68486.177</v>
      </c>
      <c r="F22" s="100">
        <f t="shared" si="2"/>
        <v>99.9998437643368</v>
      </c>
      <c r="G22" s="19">
        <f>F22-95</f>
        <v>4.999843764336802</v>
      </c>
    </row>
    <row r="23" spans="1:7" s="7" customFormat="1" ht="48" customHeight="1">
      <c r="A23" s="1" t="s">
        <v>2</v>
      </c>
      <c r="B23" s="2" t="s">
        <v>87</v>
      </c>
      <c r="C23" s="2" t="s">
        <v>41</v>
      </c>
      <c r="D23" s="89">
        <f>D24+D25+D26</f>
        <v>1980868.858</v>
      </c>
      <c r="E23" s="89">
        <f>E24+E25+E26</f>
        <v>1866812.407</v>
      </c>
      <c r="F23" s="95">
        <f t="shared" si="2"/>
        <v>94.24209984727823</v>
      </c>
      <c r="G23" s="29" t="s">
        <v>71</v>
      </c>
    </row>
    <row r="24" spans="1:7" s="28" customFormat="1" ht="16.5" customHeight="1">
      <c r="A24" s="26"/>
      <c r="B24" s="27"/>
      <c r="C24" s="60" t="s">
        <v>37</v>
      </c>
      <c r="D24" s="93">
        <v>156914.468</v>
      </c>
      <c r="E24" s="93">
        <v>67338.872</v>
      </c>
      <c r="F24" s="96">
        <f t="shared" si="2"/>
        <v>42.91438059108737</v>
      </c>
      <c r="G24" s="19">
        <f>F24-95</f>
        <v>-52.08561940891263</v>
      </c>
    </row>
    <row r="25" spans="1:7" s="7" customFormat="1" ht="16.5" customHeight="1">
      <c r="A25" s="24"/>
      <c r="B25" s="25"/>
      <c r="C25" s="60" t="s">
        <v>38</v>
      </c>
      <c r="D25" s="93">
        <v>1253237.966</v>
      </c>
      <c r="E25" s="93">
        <v>1229387.389</v>
      </c>
      <c r="F25" s="100">
        <f t="shared" si="2"/>
        <v>98.09688362090364</v>
      </c>
      <c r="G25" s="19">
        <f>F25-95</f>
        <v>3.0968836209036397</v>
      </c>
    </row>
    <row r="26" spans="1:7" s="7" customFormat="1" ht="27.75" customHeight="1">
      <c r="A26" s="41"/>
      <c r="B26" s="42"/>
      <c r="C26" s="60" t="s">
        <v>75</v>
      </c>
      <c r="D26" s="93">
        <v>570716.424</v>
      </c>
      <c r="E26" s="99">
        <v>570086.146</v>
      </c>
      <c r="F26" s="96">
        <f t="shared" si="2"/>
        <v>99.88956371789993</v>
      </c>
      <c r="G26" s="19">
        <f>F26-95</f>
        <v>4.889563717899932</v>
      </c>
    </row>
    <row r="27" spans="1:9" s="7" customFormat="1" ht="52.5" customHeight="1">
      <c r="A27" s="39">
        <v>924</v>
      </c>
      <c r="B27" s="78" t="s">
        <v>107</v>
      </c>
      <c r="C27" s="2" t="s">
        <v>106</v>
      </c>
      <c r="D27" s="89">
        <f>D29+D28</f>
        <v>860426.986</v>
      </c>
      <c r="E27" s="108">
        <f>E28+E29</f>
        <v>826232.941</v>
      </c>
      <c r="F27" s="95">
        <f t="shared" si="2"/>
        <v>96.02592136737096</v>
      </c>
      <c r="G27" s="29" t="s">
        <v>71</v>
      </c>
      <c r="H27" s="28"/>
      <c r="I27" s="28"/>
    </row>
    <row r="28" spans="1:7" s="7" customFormat="1" ht="18" customHeight="1">
      <c r="A28" s="79"/>
      <c r="B28" s="80"/>
      <c r="C28" s="64" t="s">
        <v>37</v>
      </c>
      <c r="D28" s="93">
        <v>856139.886</v>
      </c>
      <c r="E28" s="99">
        <v>821945.915</v>
      </c>
      <c r="F28" s="96">
        <f t="shared" si="2"/>
        <v>96.00602990712665</v>
      </c>
      <c r="G28" s="19">
        <f>F28-95</f>
        <v>1.0060299071266456</v>
      </c>
    </row>
    <row r="29" spans="1:7" s="7" customFormat="1" ht="27.75" customHeight="1">
      <c r="A29" s="81"/>
      <c r="B29" s="82"/>
      <c r="C29" s="64" t="s">
        <v>75</v>
      </c>
      <c r="D29" s="93">
        <v>4287.1</v>
      </c>
      <c r="E29" s="99">
        <v>4287.026</v>
      </c>
      <c r="F29" s="96">
        <f t="shared" si="2"/>
        <v>99.99827389144176</v>
      </c>
      <c r="G29" s="19">
        <f>F29-95</f>
        <v>4.998273891441755</v>
      </c>
    </row>
    <row r="30" spans="1:7" s="7" customFormat="1" ht="36.75" customHeight="1">
      <c r="A30" s="61" t="s">
        <v>3</v>
      </c>
      <c r="B30" s="62" t="s">
        <v>88</v>
      </c>
      <c r="C30" s="2" t="s">
        <v>42</v>
      </c>
      <c r="D30" s="89">
        <f>D31+D32+D33</f>
        <v>8324496.487</v>
      </c>
      <c r="E30" s="89">
        <f>E31+E32+E33</f>
        <v>8142990.284</v>
      </c>
      <c r="F30" s="114">
        <f t="shared" si="2"/>
        <v>97.81961343507743</v>
      </c>
      <c r="G30" s="29" t="s">
        <v>71</v>
      </c>
    </row>
    <row r="31" spans="1:7" s="28" customFormat="1" ht="17.25" customHeight="1">
      <c r="A31" s="118"/>
      <c r="B31" s="119"/>
      <c r="C31" s="64" t="s">
        <v>37</v>
      </c>
      <c r="D31" s="93">
        <f>4637915.254+8161.535</f>
        <v>4646076.789</v>
      </c>
      <c r="E31" s="93">
        <v>4514720.953</v>
      </c>
      <c r="F31" s="96">
        <f t="shared" si="2"/>
        <v>97.17275796407418</v>
      </c>
      <c r="G31" s="19">
        <f>F31-95</f>
        <v>2.1727579640741794</v>
      </c>
    </row>
    <row r="32" spans="1:7" s="7" customFormat="1" ht="16.5" customHeight="1">
      <c r="A32" s="136"/>
      <c r="B32" s="137"/>
      <c r="C32" s="64" t="s">
        <v>38</v>
      </c>
      <c r="D32" s="93">
        <f>3189499.112-1342.358</f>
        <v>3188156.754</v>
      </c>
      <c r="E32" s="99">
        <v>3166201.325</v>
      </c>
      <c r="F32" s="96">
        <f t="shared" si="2"/>
        <v>99.31134411843288</v>
      </c>
      <c r="G32" s="19">
        <f aca="true" t="shared" si="3" ref="G32:G39">F32-95</f>
        <v>4.311344118432885</v>
      </c>
    </row>
    <row r="33" spans="1:7" s="7" customFormat="1" ht="27" customHeight="1">
      <c r="A33" s="132"/>
      <c r="B33" s="133"/>
      <c r="C33" s="64" t="s">
        <v>75</v>
      </c>
      <c r="D33" s="93">
        <v>490262.944</v>
      </c>
      <c r="E33" s="93">
        <v>462068.006</v>
      </c>
      <c r="F33" s="96">
        <f t="shared" si="2"/>
        <v>94.24901711519115</v>
      </c>
      <c r="G33" s="19">
        <f t="shared" si="3"/>
        <v>-0.7509828848088489</v>
      </c>
    </row>
    <row r="34" spans="1:7" s="7" customFormat="1" ht="28.5" customHeight="1">
      <c r="A34" s="59" t="s">
        <v>4</v>
      </c>
      <c r="B34" s="43" t="s">
        <v>5</v>
      </c>
      <c r="C34" s="2" t="s">
        <v>43</v>
      </c>
      <c r="D34" s="89">
        <f>D35+D36</f>
        <v>291578.445</v>
      </c>
      <c r="E34" s="89">
        <f>E35+E36</f>
        <v>290071.956</v>
      </c>
      <c r="F34" s="114">
        <f t="shared" si="2"/>
        <v>99.4833332072952</v>
      </c>
      <c r="G34" s="29" t="s">
        <v>71</v>
      </c>
    </row>
    <row r="35" spans="1:7" s="28" customFormat="1" ht="17.25" customHeight="1">
      <c r="A35" s="26"/>
      <c r="B35" s="27"/>
      <c r="C35" s="60" t="s">
        <v>37</v>
      </c>
      <c r="D35" s="93">
        <v>288206.645</v>
      </c>
      <c r="E35" s="93">
        <v>286700.156</v>
      </c>
      <c r="F35" s="100">
        <f t="shared" si="2"/>
        <v>99.47728859617376</v>
      </c>
      <c r="G35" s="19">
        <f t="shared" si="3"/>
        <v>4.477288596173764</v>
      </c>
    </row>
    <row r="36" spans="1:7" s="7" customFormat="1" ht="18" customHeight="1">
      <c r="A36" s="24"/>
      <c r="B36" s="25"/>
      <c r="C36" s="60" t="s">
        <v>38</v>
      </c>
      <c r="D36" s="93">
        <v>3371.8</v>
      </c>
      <c r="E36" s="93">
        <v>3371.8</v>
      </c>
      <c r="F36" s="96">
        <f t="shared" si="2"/>
        <v>100</v>
      </c>
      <c r="G36" s="19">
        <f t="shared" si="3"/>
        <v>5</v>
      </c>
    </row>
    <row r="37" spans="1:7" s="7" customFormat="1" ht="28.5" customHeight="1">
      <c r="A37" s="1" t="s">
        <v>6</v>
      </c>
      <c r="B37" s="2" t="s">
        <v>7</v>
      </c>
      <c r="C37" s="2" t="s">
        <v>44</v>
      </c>
      <c r="D37" s="89">
        <f>D38+D39</f>
        <v>367729.232</v>
      </c>
      <c r="E37" s="89">
        <f>E38+E39</f>
        <v>359810.89</v>
      </c>
      <c r="F37" s="114">
        <f t="shared" si="2"/>
        <v>97.8466922640515</v>
      </c>
      <c r="G37" s="29" t="s">
        <v>71</v>
      </c>
    </row>
    <row r="38" spans="1:7" s="28" customFormat="1" ht="16.5" customHeight="1">
      <c r="A38" s="26"/>
      <c r="B38" s="27"/>
      <c r="C38" s="60" t="s">
        <v>37</v>
      </c>
      <c r="D38" s="93">
        <v>361645.832</v>
      </c>
      <c r="E38" s="93">
        <v>353736.985</v>
      </c>
      <c r="F38" s="96">
        <f t="shared" si="2"/>
        <v>97.81309604585738</v>
      </c>
      <c r="G38" s="19">
        <f t="shared" si="3"/>
        <v>2.813096045857378</v>
      </c>
    </row>
    <row r="39" spans="1:7" s="7" customFormat="1" ht="18" customHeight="1">
      <c r="A39" s="24"/>
      <c r="B39" s="25"/>
      <c r="C39" s="60" t="s">
        <v>38</v>
      </c>
      <c r="D39" s="93">
        <v>6083.4</v>
      </c>
      <c r="E39" s="99">
        <v>6073.905</v>
      </c>
      <c r="F39" s="96">
        <f t="shared" si="2"/>
        <v>99.8439195186902</v>
      </c>
      <c r="G39" s="19">
        <f t="shared" si="3"/>
        <v>4.8439195186902</v>
      </c>
    </row>
    <row r="40" spans="1:7" s="7" customFormat="1" ht="28.5" customHeight="1">
      <c r="A40" s="1" t="s">
        <v>8</v>
      </c>
      <c r="B40" s="2" t="s">
        <v>9</v>
      </c>
      <c r="C40" s="2" t="s">
        <v>45</v>
      </c>
      <c r="D40" s="89">
        <f>D41+D42</f>
        <v>403050.962</v>
      </c>
      <c r="E40" s="89">
        <f>E41+E42</f>
        <v>374630.92100000003</v>
      </c>
      <c r="F40" s="95">
        <f t="shared" si="2"/>
        <v>92.94877231926816</v>
      </c>
      <c r="G40" s="29" t="s">
        <v>71</v>
      </c>
    </row>
    <row r="41" spans="1:7" s="28" customFormat="1" ht="17.25" customHeight="1">
      <c r="A41" s="26"/>
      <c r="B41" s="27"/>
      <c r="C41" s="60" t="s">
        <v>37</v>
      </c>
      <c r="D41" s="93">
        <v>397267.562</v>
      </c>
      <c r="E41" s="93">
        <v>368881.454</v>
      </c>
      <c r="F41" s="96">
        <f t="shared" si="2"/>
        <v>92.85466252087303</v>
      </c>
      <c r="G41" s="19">
        <f>F41-95</f>
        <v>-2.1453374791269653</v>
      </c>
    </row>
    <row r="42" spans="1:7" s="7" customFormat="1" ht="16.5" customHeight="1">
      <c r="A42" s="24"/>
      <c r="B42" s="25"/>
      <c r="C42" s="60" t="s">
        <v>38</v>
      </c>
      <c r="D42" s="93">
        <v>5783.4</v>
      </c>
      <c r="E42" s="99">
        <v>5749.467</v>
      </c>
      <c r="F42" s="96">
        <f t="shared" si="2"/>
        <v>99.41326901130823</v>
      </c>
      <c r="G42" s="19">
        <f>F42-95</f>
        <v>4.4132690113082305</v>
      </c>
    </row>
    <row r="43" spans="1:7" s="7" customFormat="1" ht="28.5" customHeight="1">
      <c r="A43" s="1" t="s">
        <v>10</v>
      </c>
      <c r="B43" s="2" t="s">
        <v>11</v>
      </c>
      <c r="C43" s="2" t="s">
        <v>49</v>
      </c>
      <c r="D43" s="89">
        <f>D44+D45</f>
        <v>245952.829</v>
      </c>
      <c r="E43" s="89">
        <f>E44+E45</f>
        <v>245295.295</v>
      </c>
      <c r="F43" s="114">
        <f t="shared" si="2"/>
        <v>99.73265849282019</v>
      </c>
      <c r="G43" s="29" t="s">
        <v>71</v>
      </c>
    </row>
    <row r="44" spans="1:7" s="28" customFormat="1" ht="17.25" customHeight="1">
      <c r="A44" s="26"/>
      <c r="B44" s="27"/>
      <c r="C44" s="60" t="s">
        <v>37</v>
      </c>
      <c r="D44" s="93">
        <v>241309.629</v>
      </c>
      <c r="E44" s="93">
        <v>240652.959</v>
      </c>
      <c r="F44" s="100">
        <f t="shared" si="2"/>
        <v>99.72787244225552</v>
      </c>
      <c r="G44" s="19">
        <f>F44-95</f>
        <v>4.727872442255517</v>
      </c>
    </row>
    <row r="45" spans="1:7" s="7" customFormat="1" ht="16.5" customHeight="1">
      <c r="A45" s="24"/>
      <c r="B45" s="25"/>
      <c r="C45" s="60" t="s">
        <v>38</v>
      </c>
      <c r="D45" s="93">
        <v>4643.2</v>
      </c>
      <c r="E45" s="99">
        <v>4642.336</v>
      </c>
      <c r="F45" s="100">
        <f t="shared" si="2"/>
        <v>99.98139214334942</v>
      </c>
      <c r="G45" s="19">
        <f>F45-95</f>
        <v>4.981392143349424</v>
      </c>
    </row>
    <row r="46" spans="1:7" s="7" customFormat="1" ht="28.5" customHeight="1">
      <c r="A46" s="1" t="s">
        <v>12</v>
      </c>
      <c r="B46" s="2" t="s">
        <v>13</v>
      </c>
      <c r="C46" s="2" t="s">
        <v>48</v>
      </c>
      <c r="D46" s="89">
        <f>D47+D48</f>
        <v>240484.681</v>
      </c>
      <c r="E46" s="89">
        <f>E47+E48</f>
        <v>239692.841</v>
      </c>
      <c r="F46" s="115">
        <f aca="true" t="shared" si="4" ref="F46:F77">E46/D46*100</f>
        <v>99.67073162552087</v>
      </c>
      <c r="G46" s="29" t="s">
        <v>71</v>
      </c>
    </row>
    <row r="47" spans="1:7" s="28" customFormat="1" ht="16.5" customHeight="1">
      <c r="A47" s="26"/>
      <c r="B47" s="27"/>
      <c r="C47" s="60" t="s">
        <v>37</v>
      </c>
      <c r="D47" s="93">
        <v>235841.481</v>
      </c>
      <c r="E47" s="93">
        <v>235050.164</v>
      </c>
      <c r="F47" s="100">
        <f t="shared" si="4"/>
        <v>99.66447081461467</v>
      </c>
      <c r="G47" s="19">
        <f>F47-95</f>
        <v>4.664470814614674</v>
      </c>
    </row>
    <row r="48" spans="1:7" s="7" customFormat="1" ht="16.5" customHeight="1">
      <c r="A48" s="24"/>
      <c r="B48" s="25"/>
      <c r="C48" s="60" t="s">
        <v>38</v>
      </c>
      <c r="D48" s="93">
        <v>4643.2</v>
      </c>
      <c r="E48" s="93">
        <v>4642.677</v>
      </c>
      <c r="F48" s="100">
        <f t="shared" si="4"/>
        <v>99.98873621640247</v>
      </c>
      <c r="G48" s="19">
        <f>F48-95</f>
        <v>4.988736216402472</v>
      </c>
    </row>
    <row r="49" spans="1:7" s="7" customFormat="1" ht="28.5" customHeight="1">
      <c r="A49" s="1" t="s">
        <v>14</v>
      </c>
      <c r="B49" s="2" t="s">
        <v>15</v>
      </c>
      <c r="C49" s="2" t="s">
        <v>47</v>
      </c>
      <c r="D49" s="89">
        <f>D50+D51</f>
        <v>270904.821</v>
      </c>
      <c r="E49" s="89">
        <f>E50+E51</f>
        <v>269617.715</v>
      </c>
      <c r="F49" s="114">
        <f t="shared" si="4"/>
        <v>99.52488626992726</v>
      </c>
      <c r="G49" s="29" t="s">
        <v>71</v>
      </c>
    </row>
    <row r="50" spans="1:7" s="28" customFormat="1" ht="17.25" customHeight="1">
      <c r="A50" s="26"/>
      <c r="B50" s="27"/>
      <c r="C50" s="60" t="s">
        <v>37</v>
      </c>
      <c r="D50" s="93">
        <v>266902.021</v>
      </c>
      <c r="E50" s="93">
        <v>265625.993</v>
      </c>
      <c r="F50" s="100">
        <f t="shared" si="4"/>
        <v>99.52191145079415</v>
      </c>
      <c r="G50" s="19">
        <f>F50-95</f>
        <v>4.52191145079415</v>
      </c>
    </row>
    <row r="51" spans="1:7" s="7" customFormat="1" ht="16.5" customHeight="1">
      <c r="A51" s="24"/>
      <c r="B51" s="25"/>
      <c r="C51" s="60" t="s">
        <v>38</v>
      </c>
      <c r="D51" s="93">
        <v>4002.8</v>
      </c>
      <c r="E51" s="99">
        <v>3991.722</v>
      </c>
      <c r="F51" s="100">
        <f t="shared" si="4"/>
        <v>99.72324372938944</v>
      </c>
      <c r="G51" s="19">
        <f>F51-95</f>
        <v>4.723243729389438</v>
      </c>
    </row>
    <row r="52" spans="1:7" s="7" customFormat="1" ht="39">
      <c r="A52" s="1" t="s">
        <v>16</v>
      </c>
      <c r="B52" s="2" t="s">
        <v>17</v>
      </c>
      <c r="C52" s="2" t="s">
        <v>72</v>
      </c>
      <c r="D52" s="89">
        <f>D53+D54</f>
        <v>272244.74799999996</v>
      </c>
      <c r="E52" s="89">
        <f>E53+E54</f>
        <v>270351.73000000004</v>
      </c>
      <c r="F52" s="95">
        <f t="shared" si="4"/>
        <v>99.3046631702148</v>
      </c>
      <c r="G52" s="29" t="s">
        <v>71</v>
      </c>
    </row>
    <row r="53" spans="1:7" s="28" customFormat="1" ht="16.5" customHeight="1">
      <c r="A53" s="26"/>
      <c r="B53" s="27"/>
      <c r="C53" s="60" t="s">
        <v>37</v>
      </c>
      <c r="D53" s="93">
        <v>268141.948</v>
      </c>
      <c r="E53" s="93">
        <v>266307.569</v>
      </c>
      <c r="F53" s="96">
        <f t="shared" si="4"/>
        <v>99.31589256597779</v>
      </c>
      <c r="G53" s="19">
        <f>F53-95</f>
        <v>4.315892565977791</v>
      </c>
    </row>
    <row r="54" spans="1:7" s="7" customFormat="1" ht="16.5" customHeight="1">
      <c r="A54" s="24"/>
      <c r="B54" s="25"/>
      <c r="C54" s="60" t="s">
        <v>38</v>
      </c>
      <c r="D54" s="93">
        <v>4102.8</v>
      </c>
      <c r="E54" s="99">
        <v>4044.161</v>
      </c>
      <c r="F54" s="96">
        <f t="shared" si="4"/>
        <v>98.570756556498</v>
      </c>
      <c r="G54" s="19">
        <f>F54-95</f>
        <v>3.5707565564979973</v>
      </c>
    </row>
    <row r="55" spans="1:7" s="7" customFormat="1" ht="28.5" customHeight="1">
      <c r="A55" s="1" t="s">
        <v>18</v>
      </c>
      <c r="B55" s="2" t="s">
        <v>19</v>
      </c>
      <c r="C55" s="2" t="s">
        <v>46</v>
      </c>
      <c r="D55" s="89">
        <f>D56+D57</f>
        <v>53517.702</v>
      </c>
      <c r="E55" s="89">
        <f>E56+E57</f>
        <v>53468.261</v>
      </c>
      <c r="F55" s="114">
        <f t="shared" si="4"/>
        <v>99.90761748327685</v>
      </c>
      <c r="G55" s="29" t="s">
        <v>71</v>
      </c>
    </row>
    <row r="56" spans="1:7" s="28" customFormat="1" ht="17.25" customHeight="1">
      <c r="A56" s="26"/>
      <c r="B56" s="27"/>
      <c r="C56" s="60" t="s">
        <v>37</v>
      </c>
      <c r="D56" s="93">
        <v>52667.702</v>
      </c>
      <c r="E56" s="93">
        <v>52618.261</v>
      </c>
      <c r="F56" s="100">
        <f t="shared" si="4"/>
        <v>99.9061265289304</v>
      </c>
      <c r="G56" s="19">
        <f>F56-95</f>
        <v>4.9061265289304</v>
      </c>
    </row>
    <row r="57" spans="1:7" s="7" customFormat="1" ht="16.5" customHeight="1">
      <c r="A57" s="24"/>
      <c r="B57" s="25"/>
      <c r="C57" s="60" t="s">
        <v>38</v>
      </c>
      <c r="D57" s="93">
        <v>850</v>
      </c>
      <c r="E57" s="99">
        <v>850</v>
      </c>
      <c r="F57" s="96">
        <f t="shared" si="4"/>
        <v>100</v>
      </c>
      <c r="G57" s="19">
        <f>F57-95</f>
        <v>5</v>
      </c>
    </row>
    <row r="58" spans="1:7" s="7" customFormat="1" ht="52.5">
      <c r="A58" s="1" t="s">
        <v>108</v>
      </c>
      <c r="B58" s="2" t="s">
        <v>110</v>
      </c>
      <c r="C58" s="2" t="s">
        <v>109</v>
      </c>
      <c r="D58" s="89">
        <f>D59+D60</f>
        <v>1353788.254</v>
      </c>
      <c r="E58" s="108">
        <f>E60+E59</f>
        <v>1278033.273</v>
      </c>
      <c r="F58" s="95">
        <f t="shared" si="4"/>
        <v>94.40422231643916</v>
      </c>
      <c r="G58" s="29" t="s">
        <v>71</v>
      </c>
    </row>
    <row r="59" spans="1:7" s="7" customFormat="1" ht="18" customHeight="1">
      <c r="A59" s="134"/>
      <c r="B59" s="135"/>
      <c r="C59" s="64" t="s">
        <v>37</v>
      </c>
      <c r="D59" s="93">
        <f>937281.891+468.124</f>
        <v>937750.0149999999</v>
      </c>
      <c r="E59" s="99">
        <v>924374.091</v>
      </c>
      <c r="F59" s="100">
        <f t="shared" si="4"/>
        <v>98.57361516544472</v>
      </c>
      <c r="G59" s="19">
        <f>F59-95</f>
        <v>3.5736151654447212</v>
      </c>
    </row>
    <row r="60" spans="1:7" s="7" customFormat="1" ht="26.25">
      <c r="A60" s="132"/>
      <c r="B60" s="133"/>
      <c r="C60" s="64" t="s">
        <v>75</v>
      </c>
      <c r="D60" s="93">
        <v>416038.239</v>
      </c>
      <c r="E60" s="99">
        <v>353659.182</v>
      </c>
      <c r="F60" s="96">
        <f t="shared" si="4"/>
        <v>85.00641259564604</v>
      </c>
      <c r="G60" s="19">
        <f>F60-95</f>
        <v>-9.99358740435396</v>
      </c>
    </row>
    <row r="61" spans="1:7" s="7" customFormat="1" ht="40.5" customHeight="1">
      <c r="A61" s="1" t="s">
        <v>20</v>
      </c>
      <c r="B61" s="2" t="s">
        <v>89</v>
      </c>
      <c r="C61" s="2" t="s">
        <v>50</v>
      </c>
      <c r="D61" s="89">
        <f>D62+D63</f>
        <v>2210148.262</v>
      </c>
      <c r="E61" s="89">
        <f>E62+E63</f>
        <v>1644623.794</v>
      </c>
      <c r="F61" s="95">
        <f t="shared" si="4"/>
        <v>74.41237415049035</v>
      </c>
      <c r="G61" s="29" t="s">
        <v>71</v>
      </c>
    </row>
    <row r="62" spans="1:7" s="28" customFormat="1" ht="17.25" customHeight="1">
      <c r="A62" s="118"/>
      <c r="B62" s="119"/>
      <c r="C62" s="64" t="s">
        <v>37</v>
      </c>
      <c r="D62" s="93">
        <v>1105152.759</v>
      </c>
      <c r="E62" s="93">
        <v>889792.203</v>
      </c>
      <c r="F62" s="100">
        <f t="shared" si="4"/>
        <v>80.51305086593915</v>
      </c>
      <c r="G62" s="19">
        <f>F62-95</f>
        <v>-14.48694913406085</v>
      </c>
    </row>
    <row r="63" spans="1:7" s="7" customFormat="1" ht="27" customHeight="1">
      <c r="A63" s="132"/>
      <c r="B63" s="133"/>
      <c r="C63" s="64" t="s">
        <v>75</v>
      </c>
      <c r="D63" s="93">
        <v>1104995.503</v>
      </c>
      <c r="E63" s="93">
        <v>754831.591</v>
      </c>
      <c r="F63" s="96">
        <f t="shared" si="4"/>
        <v>68.31082922515749</v>
      </c>
      <c r="G63" s="19">
        <f>F63-95</f>
        <v>-26.68917077484251</v>
      </c>
    </row>
    <row r="64" spans="1:7" s="7" customFormat="1" ht="41.25" customHeight="1">
      <c r="A64" s="65" t="s">
        <v>21</v>
      </c>
      <c r="B64" s="66" t="s">
        <v>90</v>
      </c>
      <c r="C64" s="2" t="s">
        <v>51</v>
      </c>
      <c r="D64" s="89">
        <f>D65+D66</f>
        <v>1006194.4090000001</v>
      </c>
      <c r="E64" s="89">
        <f>E65+E66</f>
        <v>997682.133</v>
      </c>
      <c r="F64" s="95">
        <f t="shared" si="4"/>
        <v>99.15401279078266</v>
      </c>
      <c r="G64" s="29" t="s">
        <v>71</v>
      </c>
    </row>
    <row r="65" spans="1:7" s="28" customFormat="1" ht="17.25" customHeight="1">
      <c r="A65" s="118"/>
      <c r="B65" s="119"/>
      <c r="C65" s="64" t="s">
        <v>37</v>
      </c>
      <c r="D65" s="93">
        <v>994868.261</v>
      </c>
      <c r="E65" s="93">
        <v>986388.316</v>
      </c>
      <c r="F65" s="96">
        <f t="shared" si="4"/>
        <v>99.1476313666418</v>
      </c>
      <c r="G65" s="19">
        <f>F65-95</f>
        <v>4.147631366641804</v>
      </c>
    </row>
    <row r="66" spans="1:7" s="7" customFormat="1" ht="17.25" customHeight="1">
      <c r="A66" s="132"/>
      <c r="B66" s="133"/>
      <c r="C66" s="64" t="s">
        <v>38</v>
      </c>
      <c r="D66" s="93">
        <v>11326.148</v>
      </c>
      <c r="E66" s="93">
        <v>11293.817</v>
      </c>
      <c r="F66" s="100">
        <f t="shared" si="4"/>
        <v>99.71454549243045</v>
      </c>
      <c r="G66" s="19">
        <f>F66-95</f>
        <v>4.714545492430446</v>
      </c>
    </row>
    <row r="67" spans="1:7" s="7" customFormat="1" ht="66" customHeight="1">
      <c r="A67" s="59" t="s">
        <v>22</v>
      </c>
      <c r="B67" s="43" t="s">
        <v>91</v>
      </c>
      <c r="C67" s="2" t="s">
        <v>52</v>
      </c>
      <c r="D67" s="89">
        <f>D68+D69</f>
        <v>44579.543000000005</v>
      </c>
      <c r="E67" s="89">
        <f>E68+E69</f>
        <v>37877.898</v>
      </c>
      <c r="F67" s="95">
        <f t="shared" si="4"/>
        <v>84.96699483886589</v>
      </c>
      <c r="G67" s="29" t="s">
        <v>71</v>
      </c>
    </row>
    <row r="68" spans="1:7" s="28" customFormat="1" ht="18" customHeight="1">
      <c r="A68" s="26"/>
      <c r="B68" s="44"/>
      <c r="C68" s="60" t="s">
        <v>37</v>
      </c>
      <c r="D68" s="93">
        <v>22431.32</v>
      </c>
      <c r="E68" s="93">
        <v>22262.937</v>
      </c>
      <c r="F68" s="96">
        <f t="shared" si="4"/>
        <v>99.24933976243932</v>
      </c>
      <c r="G68" s="19">
        <f aca="true" t="shared" si="5" ref="G68:G73">F68-95</f>
        <v>4.24933976243932</v>
      </c>
    </row>
    <row r="69" spans="1:7" s="7" customFormat="1" ht="27" customHeight="1">
      <c r="A69" s="41"/>
      <c r="B69" s="42"/>
      <c r="C69" s="60" t="s">
        <v>75</v>
      </c>
      <c r="D69" s="93">
        <v>22148.223</v>
      </c>
      <c r="E69" s="93">
        <v>15614.961</v>
      </c>
      <c r="F69" s="96">
        <f t="shared" si="4"/>
        <v>70.5020940054649</v>
      </c>
      <c r="G69" s="19">
        <f t="shared" si="5"/>
        <v>-24.497905994535103</v>
      </c>
    </row>
    <row r="70" spans="1:7" s="7" customFormat="1" ht="40.5" customHeight="1">
      <c r="A70" s="1" t="s">
        <v>23</v>
      </c>
      <c r="B70" s="2" t="s">
        <v>92</v>
      </c>
      <c r="C70" s="2" t="s">
        <v>53</v>
      </c>
      <c r="D70" s="89">
        <f>D71+D72+D73</f>
        <v>1233909.712</v>
      </c>
      <c r="E70" s="89">
        <f>E71+E72+E73</f>
        <v>1230852.8900000001</v>
      </c>
      <c r="F70" s="95">
        <f t="shared" si="4"/>
        <v>99.75226534240943</v>
      </c>
      <c r="G70" s="29" t="s">
        <v>71</v>
      </c>
    </row>
    <row r="71" spans="1:7" s="28" customFormat="1" ht="17.25" customHeight="1">
      <c r="A71" s="26"/>
      <c r="B71" s="27"/>
      <c r="C71" s="64" t="s">
        <v>37</v>
      </c>
      <c r="D71" s="93">
        <v>1138301.226</v>
      </c>
      <c r="E71" s="93">
        <v>1135463.44</v>
      </c>
      <c r="F71" s="100">
        <f t="shared" si="4"/>
        <v>99.7506999083211</v>
      </c>
      <c r="G71" s="19">
        <f t="shared" si="5"/>
        <v>4.750699908321096</v>
      </c>
    </row>
    <row r="72" spans="1:7" s="7" customFormat="1" ht="18" customHeight="1">
      <c r="A72" s="102"/>
      <c r="B72" s="103"/>
      <c r="C72" s="64" t="s">
        <v>38</v>
      </c>
      <c r="D72" s="93">
        <v>94263.46</v>
      </c>
      <c r="E72" s="93">
        <v>94263.34</v>
      </c>
      <c r="F72" s="100">
        <f t="shared" si="4"/>
        <v>99.9998726972254</v>
      </c>
      <c r="G72" s="19">
        <f t="shared" si="5"/>
        <v>4.999872697225399</v>
      </c>
    </row>
    <row r="73" spans="1:7" s="7" customFormat="1" ht="29.25" customHeight="1">
      <c r="A73" s="41"/>
      <c r="B73" s="42"/>
      <c r="C73" s="64" t="s">
        <v>75</v>
      </c>
      <c r="D73" s="93">
        <v>1345.026</v>
      </c>
      <c r="E73" s="93">
        <v>1126.11</v>
      </c>
      <c r="F73" s="96">
        <f t="shared" si="4"/>
        <v>83.72403210049471</v>
      </c>
      <c r="G73" s="19">
        <f t="shared" si="5"/>
        <v>-11.27596789950529</v>
      </c>
    </row>
    <row r="74" spans="1:7" s="7" customFormat="1" ht="40.5" customHeight="1">
      <c r="A74" s="65" t="s">
        <v>24</v>
      </c>
      <c r="B74" s="66" t="s">
        <v>93</v>
      </c>
      <c r="C74" s="2" t="s">
        <v>54</v>
      </c>
      <c r="D74" s="89">
        <f>D75+D76</f>
        <v>122332.809</v>
      </c>
      <c r="E74" s="89">
        <f>E75+E76</f>
        <v>120270.592</v>
      </c>
      <c r="F74" s="95">
        <f t="shared" si="4"/>
        <v>98.3142568074277</v>
      </c>
      <c r="G74" s="29" t="s">
        <v>71</v>
      </c>
    </row>
    <row r="75" spans="1:7" s="28" customFormat="1" ht="18" customHeight="1">
      <c r="A75" s="118"/>
      <c r="B75" s="119"/>
      <c r="C75" s="64" t="s">
        <v>37</v>
      </c>
      <c r="D75" s="93">
        <v>121730.409</v>
      </c>
      <c r="E75" s="93">
        <v>120270.592</v>
      </c>
      <c r="F75" s="96">
        <f t="shared" si="4"/>
        <v>98.80077869450025</v>
      </c>
      <c r="G75" s="19">
        <f>F75-95</f>
        <v>3.800778694500252</v>
      </c>
    </row>
    <row r="76" spans="1:7" s="7" customFormat="1" ht="17.25" customHeight="1">
      <c r="A76" s="132"/>
      <c r="B76" s="133"/>
      <c r="C76" s="64" t="s">
        <v>38</v>
      </c>
      <c r="D76" s="93">
        <v>602.4</v>
      </c>
      <c r="E76" s="93">
        <v>0</v>
      </c>
      <c r="F76" s="96">
        <f t="shared" si="4"/>
        <v>0</v>
      </c>
      <c r="G76" s="19">
        <f>F76-95</f>
        <v>-95</v>
      </c>
    </row>
    <row r="77" spans="1:7" s="7" customFormat="1" ht="40.5" customHeight="1">
      <c r="A77" s="59" t="s">
        <v>25</v>
      </c>
      <c r="B77" s="43" t="s">
        <v>94</v>
      </c>
      <c r="C77" s="2" t="s">
        <v>55</v>
      </c>
      <c r="D77" s="89">
        <f>D78</f>
        <v>18358.142</v>
      </c>
      <c r="E77" s="89">
        <f>E78</f>
        <v>18257.061</v>
      </c>
      <c r="F77" s="95">
        <f t="shared" si="4"/>
        <v>99.44939417071728</v>
      </c>
      <c r="G77" s="29" t="s">
        <v>71</v>
      </c>
    </row>
    <row r="78" spans="1:7" s="28" customFormat="1" ht="17.25" customHeight="1">
      <c r="A78" s="26"/>
      <c r="B78" s="27"/>
      <c r="C78" s="60" t="s">
        <v>83</v>
      </c>
      <c r="D78" s="93">
        <v>18358.142</v>
      </c>
      <c r="E78" s="93">
        <v>18257.061</v>
      </c>
      <c r="F78" s="96">
        <f aca="true" t="shared" si="6" ref="F78:F109">E78/D78*100</f>
        <v>99.44939417071728</v>
      </c>
      <c r="G78" s="19">
        <f>F78-95</f>
        <v>4.449394170717284</v>
      </c>
    </row>
    <row r="79" spans="1:7" s="7" customFormat="1" ht="27" customHeight="1">
      <c r="A79" s="61" t="s">
        <v>26</v>
      </c>
      <c r="B79" s="62" t="s">
        <v>27</v>
      </c>
      <c r="C79" s="2" t="s">
        <v>56</v>
      </c>
      <c r="D79" s="89">
        <f>D80+D81+D82</f>
        <v>499267.49199999997</v>
      </c>
      <c r="E79" s="89">
        <f>E80+E81+E82</f>
        <v>492920.54099999997</v>
      </c>
      <c r="F79" s="95">
        <f t="shared" si="6"/>
        <v>98.72874739459304</v>
      </c>
      <c r="G79" s="29" t="s">
        <v>71</v>
      </c>
    </row>
    <row r="80" spans="1:7" s="28" customFormat="1" ht="16.5" customHeight="1">
      <c r="A80" s="118"/>
      <c r="B80" s="119"/>
      <c r="C80" s="64" t="s">
        <v>37</v>
      </c>
      <c r="D80" s="93">
        <v>496740.892</v>
      </c>
      <c r="E80" s="93">
        <v>490442.36</v>
      </c>
      <c r="F80" s="96">
        <f t="shared" si="6"/>
        <v>98.73202868911383</v>
      </c>
      <c r="G80" s="19">
        <f aca="true" t="shared" si="7" ref="G80:G86">F80-95</f>
        <v>3.7320286891138323</v>
      </c>
    </row>
    <row r="81" spans="1:7" s="7" customFormat="1" ht="16.5" customHeight="1">
      <c r="A81" s="136"/>
      <c r="B81" s="137"/>
      <c r="C81" s="64" t="s">
        <v>38</v>
      </c>
      <c r="D81" s="93">
        <v>2526.6</v>
      </c>
      <c r="E81" s="93">
        <v>2478.181</v>
      </c>
      <c r="F81" s="100">
        <f t="shared" si="6"/>
        <v>98.08363017493866</v>
      </c>
      <c r="G81" s="19">
        <f t="shared" si="7"/>
        <v>3.083630174938662</v>
      </c>
    </row>
    <row r="82" spans="1:7" s="83" customFormat="1" ht="27.75" customHeight="1" hidden="1">
      <c r="A82" s="132"/>
      <c r="B82" s="133"/>
      <c r="C82" s="84" t="s">
        <v>75</v>
      </c>
      <c r="D82" s="93"/>
      <c r="E82" s="93"/>
      <c r="F82" s="95" t="e">
        <f t="shared" si="6"/>
        <v>#DIV/0!</v>
      </c>
      <c r="G82" s="19" t="e">
        <f t="shared" si="7"/>
        <v>#DIV/0!</v>
      </c>
    </row>
    <row r="83" spans="1:7" s="7" customFormat="1" ht="41.25" customHeight="1">
      <c r="A83" s="61" t="s">
        <v>28</v>
      </c>
      <c r="B83" s="62" t="s">
        <v>95</v>
      </c>
      <c r="C83" s="2" t="s">
        <v>57</v>
      </c>
      <c r="D83" s="89">
        <f>D84+D86+D85</f>
        <v>724335.438</v>
      </c>
      <c r="E83" s="89">
        <f>E84+E85+E86</f>
        <v>641645.657</v>
      </c>
      <c r="F83" s="95">
        <f t="shared" si="6"/>
        <v>88.584048679391</v>
      </c>
      <c r="G83" s="29" t="s">
        <v>71</v>
      </c>
    </row>
    <row r="84" spans="1:7" s="28" customFormat="1" ht="17.25" customHeight="1">
      <c r="A84" s="26"/>
      <c r="B84" s="27"/>
      <c r="C84" s="64" t="s">
        <v>37</v>
      </c>
      <c r="D84" s="93">
        <v>632276.622</v>
      </c>
      <c r="E84" s="93">
        <v>631281.712</v>
      </c>
      <c r="F84" s="100">
        <f t="shared" si="6"/>
        <v>99.84264640421895</v>
      </c>
      <c r="G84" s="19">
        <f t="shared" si="7"/>
        <v>4.842646404218954</v>
      </c>
    </row>
    <row r="85" spans="1:7" s="71" customFormat="1" ht="17.25" customHeight="1">
      <c r="A85" s="72"/>
      <c r="B85" s="70"/>
      <c r="C85" s="64" t="s">
        <v>38</v>
      </c>
      <c r="D85" s="93">
        <v>7650</v>
      </c>
      <c r="E85" s="93">
        <v>7650</v>
      </c>
      <c r="F85" s="96">
        <f t="shared" si="6"/>
        <v>100</v>
      </c>
      <c r="G85" s="19">
        <f t="shared" si="7"/>
        <v>5</v>
      </c>
    </row>
    <row r="86" spans="1:7" s="7" customFormat="1" ht="27.75" customHeight="1">
      <c r="A86" s="41"/>
      <c r="B86" s="42"/>
      <c r="C86" s="64" t="s">
        <v>75</v>
      </c>
      <c r="D86" s="93">
        <v>84408.816</v>
      </c>
      <c r="E86" s="93">
        <v>2713.945</v>
      </c>
      <c r="F86" s="96">
        <f t="shared" si="6"/>
        <v>3.2152387968574283</v>
      </c>
      <c r="G86" s="19">
        <f t="shared" si="7"/>
        <v>-91.78476120314257</v>
      </c>
    </row>
    <row r="87" spans="1:7" s="7" customFormat="1" ht="28.5" customHeight="1">
      <c r="A87" s="59" t="s">
        <v>29</v>
      </c>
      <c r="B87" s="43" t="s">
        <v>30</v>
      </c>
      <c r="C87" s="2" t="s">
        <v>58</v>
      </c>
      <c r="D87" s="89">
        <f>D88</f>
        <v>25479.8</v>
      </c>
      <c r="E87" s="89">
        <f>E88</f>
        <v>25453.008</v>
      </c>
      <c r="F87" s="114">
        <f t="shared" si="6"/>
        <v>99.89485003806938</v>
      </c>
      <c r="G87" s="29" t="s">
        <v>71</v>
      </c>
    </row>
    <row r="88" spans="1:7" s="28" customFormat="1" ht="18" customHeight="1">
      <c r="A88" s="26"/>
      <c r="B88" s="27"/>
      <c r="C88" s="60" t="s">
        <v>37</v>
      </c>
      <c r="D88" s="93">
        <v>25479.8</v>
      </c>
      <c r="E88" s="93">
        <v>25453.008</v>
      </c>
      <c r="F88" s="100">
        <f t="shared" si="6"/>
        <v>99.89485003806938</v>
      </c>
      <c r="G88" s="19">
        <f>F88-95</f>
        <v>4.894850038069379</v>
      </c>
    </row>
    <row r="89" spans="1:7" s="7" customFormat="1" ht="28.5" customHeight="1">
      <c r="A89" s="1" t="s">
        <v>31</v>
      </c>
      <c r="B89" s="2" t="s">
        <v>32</v>
      </c>
      <c r="C89" s="2" t="s">
        <v>59</v>
      </c>
      <c r="D89" s="89">
        <f>D90</f>
        <v>4235.64</v>
      </c>
      <c r="E89" s="89">
        <f>E90</f>
        <v>4221.713</v>
      </c>
      <c r="F89" s="115">
        <f t="shared" si="6"/>
        <v>99.6711949079714</v>
      </c>
      <c r="G89" s="29" t="s">
        <v>71</v>
      </c>
    </row>
    <row r="90" spans="1:7" s="28" customFormat="1" ht="18" customHeight="1">
      <c r="A90" s="26"/>
      <c r="B90" s="27"/>
      <c r="C90" s="60" t="s">
        <v>37</v>
      </c>
      <c r="D90" s="93">
        <v>4235.64</v>
      </c>
      <c r="E90" s="93">
        <v>4221.713</v>
      </c>
      <c r="F90" s="100">
        <f t="shared" si="6"/>
        <v>99.6711949079714</v>
      </c>
      <c r="G90" s="19">
        <f>F90-95</f>
        <v>4.6711949079713975</v>
      </c>
    </row>
    <row r="91" spans="1:7" s="7" customFormat="1" ht="30" customHeight="1">
      <c r="A91" s="1" t="s">
        <v>33</v>
      </c>
      <c r="B91" s="2" t="s">
        <v>34</v>
      </c>
      <c r="C91" s="2" t="s">
        <v>105</v>
      </c>
      <c r="D91" s="89">
        <f>D92</f>
        <v>150859.105</v>
      </c>
      <c r="E91" s="89">
        <f>E92</f>
        <v>143455.002</v>
      </c>
      <c r="F91" s="95">
        <f t="shared" si="6"/>
        <v>95.09204101403094</v>
      </c>
      <c r="G91" s="29" t="s">
        <v>71</v>
      </c>
    </row>
    <row r="92" spans="1:7" s="28" customFormat="1" ht="17.25" customHeight="1">
      <c r="A92" s="26"/>
      <c r="B92" s="27"/>
      <c r="C92" s="60" t="s">
        <v>37</v>
      </c>
      <c r="D92" s="93">
        <v>150859.105</v>
      </c>
      <c r="E92" s="93">
        <v>143455.002</v>
      </c>
      <c r="F92" s="96">
        <f t="shared" si="6"/>
        <v>95.09204101403094</v>
      </c>
      <c r="G92" s="19">
        <f>F92-95</f>
        <v>0.09204101403094</v>
      </c>
    </row>
    <row r="93" spans="1:7" s="11" customFormat="1" ht="40.5" customHeight="1">
      <c r="A93" s="61" t="s">
        <v>35</v>
      </c>
      <c r="B93" s="62" t="s">
        <v>96</v>
      </c>
      <c r="C93" s="2" t="s">
        <v>61</v>
      </c>
      <c r="D93" s="89">
        <f>D94+D95+D96</f>
        <v>1836818.2710000002</v>
      </c>
      <c r="E93" s="89">
        <f>E94+E95+E96</f>
        <v>1087328.105</v>
      </c>
      <c r="F93" s="95">
        <f t="shared" si="6"/>
        <v>59.19628099126197</v>
      </c>
      <c r="G93" s="29" t="s">
        <v>71</v>
      </c>
    </row>
    <row r="94" spans="1:7" s="28" customFormat="1" ht="16.5" customHeight="1">
      <c r="A94" s="118"/>
      <c r="B94" s="119"/>
      <c r="C94" s="64" t="s">
        <v>37</v>
      </c>
      <c r="D94" s="93">
        <v>533070.482</v>
      </c>
      <c r="E94" s="93">
        <v>430799.314</v>
      </c>
      <c r="F94" s="96">
        <f t="shared" si="6"/>
        <v>80.81470059713418</v>
      </c>
      <c r="G94" s="19">
        <f>F94-95</f>
        <v>-14.185299402865823</v>
      </c>
    </row>
    <row r="95" spans="1:7" s="7" customFormat="1" ht="17.25" customHeight="1">
      <c r="A95" s="136"/>
      <c r="B95" s="137"/>
      <c r="C95" s="64" t="s">
        <v>38</v>
      </c>
      <c r="D95" s="93">
        <v>838194.845</v>
      </c>
      <c r="E95" s="93">
        <v>407529.827</v>
      </c>
      <c r="F95" s="96">
        <f t="shared" si="6"/>
        <v>48.6199395559394</v>
      </c>
      <c r="G95" s="19">
        <f>F95-95</f>
        <v>-46.3800604440606</v>
      </c>
    </row>
    <row r="96" spans="1:7" s="7" customFormat="1" ht="27" customHeight="1">
      <c r="A96" s="132"/>
      <c r="B96" s="133"/>
      <c r="C96" s="64" t="s">
        <v>75</v>
      </c>
      <c r="D96" s="93">
        <v>465552.944</v>
      </c>
      <c r="E96" s="93">
        <v>248998.964</v>
      </c>
      <c r="F96" s="96">
        <f t="shared" si="6"/>
        <v>53.48456436782838</v>
      </c>
      <c r="G96" s="19">
        <f>F96-95</f>
        <v>-41.51543563217162</v>
      </c>
    </row>
    <row r="97" spans="1:7" s="7" customFormat="1" ht="40.5" customHeight="1">
      <c r="A97" s="59" t="s">
        <v>36</v>
      </c>
      <c r="B97" s="43" t="s">
        <v>97</v>
      </c>
      <c r="C97" s="2" t="s">
        <v>60</v>
      </c>
      <c r="D97" s="89">
        <f>D98</f>
        <v>66108.992</v>
      </c>
      <c r="E97" s="89">
        <f>E98</f>
        <v>65155.136</v>
      </c>
      <c r="F97" s="95">
        <f t="shared" si="6"/>
        <v>98.55714635612655</v>
      </c>
      <c r="G97" s="29" t="s">
        <v>71</v>
      </c>
    </row>
    <row r="98" spans="1:7" s="28" customFormat="1" ht="17.25" customHeight="1">
      <c r="A98" s="121"/>
      <c r="B98" s="138"/>
      <c r="C98" s="60" t="s">
        <v>37</v>
      </c>
      <c r="D98" s="93">
        <v>66108.992</v>
      </c>
      <c r="E98" s="93">
        <v>65155.136</v>
      </c>
      <c r="F98" s="100">
        <f t="shared" si="6"/>
        <v>98.55714635612655</v>
      </c>
      <c r="G98" s="19">
        <f>F98-95</f>
        <v>3.5571463561265517</v>
      </c>
    </row>
    <row r="99" spans="1:7" s="15" customFormat="1" ht="18" customHeight="1">
      <c r="A99" s="121" t="s">
        <v>81</v>
      </c>
      <c r="B99" s="122"/>
      <c r="C99" s="123"/>
      <c r="D99" s="89">
        <v>103514.391</v>
      </c>
      <c r="E99" s="8" t="s">
        <v>71</v>
      </c>
      <c r="F99" s="8" t="s">
        <v>71</v>
      </c>
      <c r="G99" s="8" t="s">
        <v>71</v>
      </c>
    </row>
    <row r="100" spans="1:7" ht="29.25" customHeight="1">
      <c r="A100" s="140" t="s">
        <v>69</v>
      </c>
      <c r="B100" s="141"/>
      <c r="C100" s="142"/>
      <c r="D100" s="94">
        <f>D102+D103+D104</f>
        <v>23283868.205000002</v>
      </c>
      <c r="E100" s="94">
        <f>E102+E103+E104</f>
        <v>21244578.54</v>
      </c>
      <c r="F100" s="101">
        <f>E100/D100*100</f>
        <v>91.24161996174638</v>
      </c>
      <c r="G100" s="47" t="s">
        <v>71</v>
      </c>
    </row>
    <row r="101" spans="1:7" ht="15.75" customHeight="1">
      <c r="A101" s="127"/>
      <c r="B101" s="127"/>
      <c r="C101" s="48" t="s">
        <v>67</v>
      </c>
      <c r="D101" s="109"/>
      <c r="E101" s="109"/>
      <c r="F101" s="101"/>
      <c r="G101" s="49"/>
    </row>
    <row r="102" spans="1:7" ht="20.25" customHeight="1">
      <c r="A102" s="127"/>
      <c r="B102" s="127"/>
      <c r="C102" s="50" t="s">
        <v>37</v>
      </c>
      <c r="D102" s="94">
        <f>D7+D19+D22+D24+D28+D31+D35+D38+D41+D44+D47+D50+D53+D56+D59+D62+D65+D68+D71+D75+D78+D80+D84+D88+D90+D92+D94+D98+D9</f>
        <v>14579133.821</v>
      </c>
      <c r="E102" s="94">
        <f>E7+E19+E22+E24+E28+E31+E35+E38+E41+E44+E47+E50+E53+E56+E59+E62+E65+E68+E71+E75+E78+E80+E84+E88+E90+E92+E94+E98+E9</f>
        <v>13878822.661999999</v>
      </c>
      <c r="F102" s="101">
        <f>E102/D102*100</f>
        <v>95.1964830860441</v>
      </c>
      <c r="G102" s="51">
        <f>F102-95</f>
        <v>0.19648308604409692</v>
      </c>
    </row>
    <row r="103" spans="1:7" ht="18.75" customHeight="1">
      <c r="A103" s="127"/>
      <c r="B103" s="127"/>
      <c r="C103" s="50" t="s">
        <v>38</v>
      </c>
      <c r="D103" s="94">
        <f>D25+D32+D36+D39+D42+D45+D48+D51+D54+D57+D66+D72+D76+D81+D95+D85+D20</f>
        <v>5441264.774000001</v>
      </c>
      <c r="E103" s="94">
        <f>E25+E32+E36+E39+E42+E45+E48+E51+E54+E57+E66+E72+E76+E81+E95+E85+E20</f>
        <v>4952169.947</v>
      </c>
      <c r="F103" s="101">
        <f>E103/D103*100</f>
        <v>91.01137608048329</v>
      </c>
      <c r="G103" s="51">
        <f>F103-95</f>
        <v>-3.988623919516712</v>
      </c>
    </row>
    <row r="104" spans="1:7" ht="31.5" customHeight="1">
      <c r="A104" s="127"/>
      <c r="B104" s="127"/>
      <c r="C104" s="52" t="s">
        <v>75</v>
      </c>
      <c r="D104" s="94">
        <f>D26+D29+D33+D60+D63+D69+D82+D86+D96+D99+D73+D17</f>
        <v>3263469.6100000003</v>
      </c>
      <c r="E104" s="94">
        <f>E26+E29+E33+E60+E63+E69+E82+E86+E96+E73+E17</f>
        <v>2413585.931</v>
      </c>
      <c r="F104" s="101">
        <f>E104/D104*100</f>
        <v>73.95766528985695</v>
      </c>
      <c r="G104" s="51">
        <f>F104-95</f>
        <v>-21.042334710143052</v>
      </c>
    </row>
    <row r="105" spans="1:7" ht="26.25" customHeight="1">
      <c r="A105" s="124" t="s">
        <v>68</v>
      </c>
      <c r="B105" s="125"/>
      <c r="C105" s="126"/>
      <c r="D105" s="104">
        <f>D107+D108+D109</f>
        <v>23895383.508</v>
      </c>
      <c r="E105" s="104">
        <f>E107+E108+E109</f>
        <v>21834567.342999995</v>
      </c>
      <c r="F105" s="105">
        <f>E105/D105*100</f>
        <v>91.37567235817721</v>
      </c>
      <c r="G105" s="53" t="s">
        <v>71</v>
      </c>
    </row>
    <row r="106" spans="1:7" ht="14.25" customHeight="1">
      <c r="A106" s="139"/>
      <c r="B106" s="139"/>
      <c r="C106" s="54" t="s">
        <v>67</v>
      </c>
      <c r="D106" s="106"/>
      <c r="E106" s="106"/>
      <c r="F106" s="105"/>
      <c r="G106" s="55"/>
    </row>
    <row r="107" spans="1:7" ht="30.75" customHeight="1">
      <c r="A107" s="139"/>
      <c r="B107" s="139"/>
      <c r="C107" s="56" t="s">
        <v>74</v>
      </c>
      <c r="D107" s="107">
        <f>D102+D15+D16+D13+D14</f>
        <v>15190649.124</v>
      </c>
      <c r="E107" s="107">
        <f>E102+E15+E16+E13+E14</f>
        <v>14468811.464999998</v>
      </c>
      <c r="F107" s="105">
        <f>E107/D107*100</f>
        <v>95.24814474281051</v>
      </c>
      <c r="G107" s="57">
        <f>F107-95</f>
        <v>0.2481447428105099</v>
      </c>
    </row>
    <row r="108" spans="1:7" ht="18.75" customHeight="1">
      <c r="A108" s="139"/>
      <c r="B108" s="139"/>
      <c r="C108" s="56" t="s">
        <v>38</v>
      </c>
      <c r="D108" s="107">
        <f>D103</f>
        <v>5441264.774000001</v>
      </c>
      <c r="E108" s="107">
        <f>E103</f>
        <v>4952169.947</v>
      </c>
      <c r="F108" s="105">
        <f>E108/D108*100</f>
        <v>91.01137608048329</v>
      </c>
      <c r="G108" s="57">
        <f>F108-95</f>
        <v>-3.988623919516712</v>
      </c>
    </row>
    <row r="109" spans="1:7" ht="31.5" customHeight="1">
      <c r="A109" s="139"/>
      <c r="B109" s="139"/>
      <c r="C109" s="58" t="s">
        <v>75</v>
      </c>
      <c r="D109" s="107">
        <f>D104</f>
        <v>3263469.6100000003</v>
      </c>
      <c r="E109" s="107">
        <f>E104</f>
        <v>2413585.931</v>
      </c>
      <c r="F109" s="105">
        <f>E109/D109*100</f>
        <v>73.95766528985695</v>
      </c>
      <c r="G109" s="57">
        <f>F109-95</f>
        <v>-21.042334710143052</v>
      </c>
    </row>
    <row r="110" spans="1:7" ht="10.5" customHeight="1">
      <c r="A110" s="10"/>
      <c r="B110" s="3"/>
      <c r="C110" s="3"/>
      <c r="D110" s="17"/>
      <c r="E110" s="45"/>
      <c r="F110" s="18"/>
      <c r="G110" s="18"/>
    </row>
    <row r="111" spans="1:7" s="87" customFormat="1" ht="30" customHeight="1" hidden="1">
      <c r="A111" s="128" t="s">
        <v>115</v>
      </c>
      <c r="B111" s="129"/>
      <c r="C111" s="129"/>
      <c r="D111" s="129"/>
      <c r="E111" s="129"/>
      <c r="F111" s="129"/>
      <c r="G111" s="129"/>
    </row>
    <row r="112" spans="1:15" s="12" customFormat="1" ht="18.75" customHeight="1">
      <c r="A112" s="120" t="s">
        <v>116</v>
      </c>
      <c r="B112" s="120"/>
      <c r="C112" s="120"/>
      <c r="D112" s="120"/>
      <c r="E112" s="120"/>
      <c r="F112" s="120"/>
      <c r="G112" s="120"/>
      <c r="H112" s="14"/>
      <c r="I112" s="14"/>
      <c r="J112" s="14"/>
      <c r="K112" s="14"/>
      <c r="L112" s="14"/>
      <c r="M112" s="14"/>
      <c r="N112" s="14"/>
      <c r="O112" s="14"/>
    </row>
    <row r="113" spans="1:7" s="20" customFormat="1" ht="15.75" customHeight="1">
      <c r="A113" s="120"/>
      <c r="B113" s="120"/>
      <c r="C113" s="120"/>
      <c r="D113" s="120"/>
      <c r="E113" s="120"/>
      <c r="F113" s="120"/>
      <c r="G113" s="30"/>
    </row>
    <row r="114" spans="1:7" s="12" customFormat="1" ht="12.75">
      <c r="A114" s="32"/>
      <c r="B114" s="13"/>
      <c r="C114" s="13"/>
      <c r="D114" s="21"/>
      <c r="E114" s="46"/>
      <c r="F114" s="21"/>
      <c r="G114" s="21"/>
    </row>
    <row r="115" spans="1:7" s="12" customFormat="1" ht="12.75">
      <c r="A115" s="32"/>
      <c r="B115" s="13"/>
      <c r="C115" s="13"/>
      <c r="D115" s="21"/>
      <c r="E115" s="46"/>
      <c r="F115" s="21"/>
      <c r="G115" s="21"/>
    </row>
    <row r="116" spans="1:7" s="12" customFormat="1" ht="12.75">
      <c r="A116" s="32"/>
      <c r="B116" s="13"/>
      <c r="C116" s="13"/>
      <c r="D116" s="21"/>
      <c r="E116" s="46"/>
      <c r="F116" s="21"/>
      <c r="G116" s="21"/>
    </row>
    <row r="117" spans="1:7" s="12" customFormat="1" ht="12.75">
      <c r="A117" s="32"/>
      <c r="B117" s="13"/>
      <c r="C117" s="13"/>
      <c r="D117" s="21"/>
      <c r="E117" s="46"/>
      <c r="F117" s="21"/>
      <c r="G117" s="21"/>
    </row>
    <row r="118" spans="1:7" s="12" customFormat="1" ht="12.75">
      <c r="A118" s="32"/>
      <c r="B118" s="13"/>
      <c r="C118" s="13"/>
      <c r="D118" s="21"/>
      <c r="E118" s="46"/>
      <c r="F118" s="21"/>
      <c r="G118" s="21"/>
    </row>
    <row r="119" spans="1:7" s="12" customFormat="1" ht="12.75">
      <c r="A119" s="32"/>
      <c r="B119" s="13"/>
      <c r="C119" s="13"/>
      <c r="D119" s="21"/>
      <c r="E119" s="46"/>
      <c r="F119" s="21"/>
      <c r="G119" s="21"/>
    </row>
    <row r="120" spans="1:7" s="12" customFormat="1" ht="12.75">
      <c r="A120" s="32"/>
      <c r="B120" s="13"/>
      <c r="C120" s="13"/>
      <c r="D120" s="21"/>
      <c r="E120" s="46"/>
      <c r="F120" s="21"/>
      <c r="G120" s="21"/>
    </row>
    <row r="121" spans="1:7" s="12" customFormat="1" ht="12.75">
      <c r="A121" s="32"/>
      <c r="B121" s="13"/>
      <c r="C121" s="13"/>
      <c r="D121" s="21"/>
      <c r="E121" s="46"/>
      <c r="F121" s="21"/>
      <c r="G121" s="21"/>
    </row>
    <row r="122" spans="1:7" s="12" customFormat="1" ht="12.75">
      <c r="A122" s="32"/>
      <c r="B122" s="13"/>
      <c r="C122" s="13"/>
      <c r="D122" s="21"/>
      <c r="E122" s="46"/>
      <c r="F122" s="21"/>
      <c r="G122" s="21"/>
    </row>
    <row r="123" spans="1:7" s="12" customFormat="1" ht="12.75">
      <c r="A123" s="32"/>
      <c r="B123" s="13"/>
      <c r="C123" s="13"/>
      <c r="D123" s="21"/>
      <c r="E123" s="46"/>
      <c r="F123" s="21"/>
      <c r="G123" s="21"/>
    </row>
    <row r="124" spans="1:7" s="12" customFormat="1" ht="12.75">
      <c r="A124" s="32"/>
      <c r="B124" s="13"/>
      <c r="C124" s="13"/>
      <c r="D124" s="21"/>
      <c r="E124" s="46"/>
      <c r="F124" s="21"/>
      <c r="G124" s="21"/>
    </row>
    <row r="125" spans="1:7" s="12" customFormat="1" ht="12.75">
      <c r="A125" s="32"/>
      <c r="B125" s="13"/>
      <c r="C125" s="13"/>
      <c r="D125" s="21"/>
      <c r="E125" s="46"/>
      <c r="F125" s="21"/>
      <c r="G125" s="21"/>
    </row>
    <row r="126" spans="1:7" s="12" customFormat="1" ht="12.75">
      <c r="A126" s="32"/>
      <c r="B126" s="13"/>
      <c r="C126" s="13"/>
      <c r="D126" s="21"/>
      <c r="E126" s="46"/>
      <c r="F126" s="21"/>
      <c r="G126" s="21"/>
    </row>
    <row r="127" spans="1:7" s="12" customFormat="1" ht="12.75">
      <c r="A127" s="32"/>
      <c r="B127" s="13"/>
      <c r="C127" s="13"/>
      <c r="D127" s="21"/>
      <c r="E127" s="46"/>
      <c r="F127" s="21"/>
      <c r="G127" s="21"/>
    </row>
    <row r="128" spans="1:7" s="12" customFormat="1" ht="12.75">
      <c r="A128" s="32"/>
      <c r="B128" s="13"/>
      <c r="C128" s="13"/>
      <c r="D128" s="21"/>
      <c r="E128" s="46"/>
      <c r="F128" s="21"/>
      <c r="G128" s="21"/>
    </row>
    <row r="129" spans="1:7" s="12" customFormat="1" ht="12.75">
      <c r="A129" s="32"/>
      <c r="B129" s="13"/>
      <c r="C129" s="13"/>
      <c r="D129" s="21"/>
      <c r="E129" s="46"/>
      <c r="F129" s="21"/>
      <c r="G129" s="21"/>
    </row>
    <row r="130" spans="1:7" s="12" customFormat="1" ht="12.75">
      <c r="A130" s="32"/>
      <c r="B130" s="13"/>
      <c r="C130" s="13"/>
      <c r="D130" s="21"/>
      <c r="E130" s="46"/>
      <c r="F130" s="21"/>
      <c r="G130" s="21"/>
    </row>
    <row r="131" spans="1:7" s="12" customFormat="1" ht="12.75">
      <c r="A131" s="32"/>
      <c r="B131" s="13"/>
      <c r="C131" s="13"/>
      <c r="D131" s="21"/>
      <c r="E131" s="46"/>
      <c r="F131" s="21"/>
      <c r="G131" s="21"/>
    </row>
    <row r="132" spans="1:7" s="12" customFormat="1" ht="12.75">
      <c r="A132" s="32"/>
      <c r="B132" s="13"/>
      <c r="C132" s="13"/>
      <c r="D132" s="21"/>
      <c r="E132" s="46"/>
      <c r="F132" s="21"/>
      <c r="G132" s="21"/>
    </row>
    <row r="133" spans="1:7" s="12" customFormat="1" ht="12.75">
      <c r="A133" s="32"/>
      <c r="B133" s="13"/>
      <c r="C133" s="13"/>
      <c r="D133" s="21"/>
      <c r="E133" s="46"/>
      <c r="F133" s="21"/>
      <c r="G133" s="21"/>
    </row>
    <row r="134" spans="1:7" s="12" customFormat="1" ht="12.75">
      <c r="A134" s="32"/>
      <c r="B134" s="13"/>
      <c r="C134" s="13"/>
      <c r="D134" s="21"/>
      <c r="E134" s="46"/>
      <c r="F134" s="21"/>
      <c r="G134" s="21"/>
    </row>
    <row r="135" spans="1:7" s="12" customFormat="1" ht="12.75">
      <c r="A135" s="32"/>
      <c r="B135" s="13"/>
      <c r="C135" s="13"/>
      <c r="D135" s="21"/>
      <c r="E135" s="46"/>
      <c r="F135" s="21"/>
      <c r="G135" s="21"/>
    </row>
    <row r="136" spans="1:7" s="12" customFormat="1" ht="12.75">
      <c r="A136" s="32"/>
      <c r="B136" s="13"/>
      <c r="C136" s="13"/>
      <c r="D136" s="21"/>
      <c r="E136" s="46"/>
      <c r="F136" s="21"/>
      <c r="G136" s="21"/>
    </row>
    <row r="137" spans="1:7" s="12" customFormat="1" ht="12.75">
      <c r="A137" s="32"/>
      <c r="B137" s="13"/>
      <c r="C137" s="13"/>
      <c r="D137" s="21"/>
      <c r="E137" s="46"/>
      <c r="F137" s="21"/>
      <c r="G137" s="21"/>
    </row>
    <row r="138" spans="1:7" s="12" customFormat="1" ht="12.75">
      <c r="A138" s="32"/>
      <c r="B138" s="13"/>
      <c r="C138" s="13"/>
      <c r="D138" s="21"/>
      <c r="E138" s="46"/>
      <c r="F138" s="21"/>
      <c r="G138" s="21"/>
    </row>
    <row r="139" spans="1:7" s="12" customFormat="1" ht="12.75">
      <c r="A139" s="32"/>
      <c r="B139" s="13"/>
      <c r="C139" s="13"/>
      <c r="D139" s="21"/>
      <c r="E139" s="46"/>
      <c r="F139" s="21"/>
      <c r="G139" s="21"/>
    </row>
    <row r="140" spans="1:7" s="12" customFormat="1" ht="12.75">
      <c r="A140" s="32"/>
      <c r="B140" s="13"/>
      <c r="C140" s="13"/>
      <c r="D140" s="21"/>
      <c r="E140" s="46"/>
      <c r="F140" s="21"/>
      <c r="G140" s="21"/>
    </row>
    <row r="141" spans="1:7" s="12" customFormat="1" ht="12.75">
      <c r="A141" s="32"/>
      <c r="B141" s="13"/>
      <c r="C141" s="13"/>
      <c r="D141" s="21"/>
      <c r="E141" s="46"/>
      <c r="F141" s="21"/>
      <c r="G141" s="21"/>
    </row>
    <row r="142" spans="1:7" s="12" customFormat="1" ht="12.75">
      <c r="A142" s="32"/>
      <c r="B142" s="13"/>
      <c r="C142" s="13"/>
      <c r="D142" s="21"/>
      <c r="E142" s="46"/>
      <c r="F142" s="21"/>
      <c r="G142" s="21"/>
    </row>
    <row r="143" spans="1:7" s="12" customFormat="1" ht="12.75">
      <c r="A143" s="32"/>
      <c r="B143" s="13"/>
      <c r="C143" s="13"/>
      <c r="D143" s="21"/>
      <c r="E143" s="46"/>
      <c r="F143" s="21"/>
      <c r="G143" s="21"/>
    </row>
    <row r="144" spans="1:7" s="12" customFormat="1" ht="12.75">
      <c r="A144" s="32"/>
      <c r="B144" s="13"/>
      <c r="C144" s="13"/>
      <c r="D144" s="21"/>
      <c r="E144" s="46"/>
      <c r="F144" s="21"/>
      <c r="G144" s="21"/>
    </row>
    <row r="145" spans="1:7" s="12" customFormat="1" ht="12.75">
      <c r="A145" s="32"/>
      <c r="B145" s="13"/>
      <c r="C145" s="13"/>
      <c r="D145" s="21"/>
      <c r="E145" s="46"/>
      <c r="F145" s="21"/>
      <c r="G145" s="21"/>
    </row>
    <row r="146" spans="1:7" s="12" customFormat="1" ht="12.75">
      <c r="A146" s="32"/>
      <c r="B146" s="13"/>
      <c r="C146" s="13"/>
      <c r="D146" s="21"/>
      <c r="E146" s="46"/>
      <c r="F146" s="21"/>
      <c r="G146" s="21"/>
    </row>
    <row r="147" spans="1:7" s="12" customFormat="1" ht="12.75">
      <c r="A147" s="32"/>
      <c r="B147" s="13"/>
      <c r="C147" s="13"/>
      <c r="D147" s="21"/>
      <c r="E147" s="46"/>
      <c r="F147" s="21"/>
      <c r="G147" s="21"/>
    </row>
    <row r="148" spans="1:7" s="12" customFormat="1" ht="12.75">
      <c r="A148" s="32"/>
      <c r="B148" s="13"/>
      <c r="C148" s="13"/>
      <c r="D148" s="21"/>
      <c r="E148" s="46"/>
      <c r="F148" s="21"/>
      <c r="G148" s="21"/>
    </row>
    <row r="149" spans="1:7" s="12" customFormat="1" ht="12.75">
      <c r="A149" s="32"/>
      <c r="B149" s="13"/>
      <c r="C149" s="13"/>
      <c r="D149" s="21"/>
      <c r="E149" s="46"/>
      <c r="F149" s="21"/>
      <c r="G149" s="21"/>
    </row>
    <row r="150" spans="1:7" s="12" customFormat="1" ht="12.75">
      <c r="A150" s="32"/>
      <c r="B150" s="13"/>
      <c r="C150" s="13"/>
      <c r="D150" s="21"/>
      <c r="E150" s="46"/>
      <c r="F150" s="21"/>
      <c r="G150" s="21"/>
    </row>
    <row r="151" spans="1:7" s="12" customFormat="1" ht="12.75">
      <c r="A151" s="32"/>
      <c r="B151" s="13"/>
      <c r="C151" s="13"/>
      <c r="D151" s="21"/>
      <c r="E151" s="46"/>
      <c r="F151" s="21"/>
      <c r="G151" s="21"/>
    </row>
    <row r="152" spans="1:7" s="12" customFormat="1" ht="12.75">
      <c r="A152" s="32"/>
      <c r="B152" s="13"/>
      <c r="C152" s="13"/>
      <c r="D152" s="21"/>
      <c r="E152" s="46"/>
      <c r="F152" s="21"/>
      <c r="G152" s="21"/>
    </row>
    <row r="153" spans="1:7" s="12" customFormat="1" ht="12.75">
      <c r="A153" s="32"/>
      <c r="B153" s="13"/>
      <c r="C153" s="13"/>
      <c r="D153" s="21"/>
      <c r="E153" s="46"/>
      <c r="F153" s="21"/>
      <c r="G153" s="21"/>
    </row>
    <row r="154" spans="1:7" s="12" customFormat="1" ht="12.75">
      <c r="A154" s="32"/>
      <c r="B154" s="13"/>
      <c r="C154" s="13"/>
      <c r="D154" s="21"/>
      <c r="E154" s="46"/>
      <c r="F154" s="21"/>
      <c r="G154" s="21"/>
    </row>
    <row r="155" spans="1:7" s="12" customFormat="1" ht="12.75">
      <c r="A155" s="32"/>
      <c r="B155" s="13"/>
      <c r="C155" s="13"/>
      <c r="D155" s="21"/>
      <c r="E155" s="46"/>
      <c r="F155" s="21"/>
      <c r="G155" s="21"/>
    </row>
    <row r="156" spans="1:7" s="12" customFormat="1" ht="12.75">
      <c r="A156" s="32"/>
      <c r="B156" s="13"/>
      <c r="C156" s="13"/>
      <c r="D156" s="21"/>
      <c r="E156" s="46"/>
      <c r="F156" s="21"/>
      <c r="G156" s="21"/>
    </row>
    <row r="157" spans="1:7" s="12" customFormat="1" ht="12.75">
      <c r="A157" s="32"/>
      <c r="B157" s="13"/>
      <c r="C157" s="13"/>
      <c r="D157" s="21"/>
      <c r="E157" s="46"/>
      <c r="F157" s="21"/>
      <c r="G157" s="21"/>
    </row>
    <row r="158" spans="1:7" s="12" customFormat="1" ht="12.75">
      <c r="A158" s="32"/>
      <c r="B158" s="13"/>
      <c r="C158" s="13"/>
      <c r="D158" s="21"/>
      <c r="E158" s="46"/>
      <c r="F158" s="21"/>
      <c r="G158" s="21"/>
    </row>
    <row r="159" spans="1:7" s="12" customFormat="1" ht="12.75">
      <c r="A159" s="32"/>
      <c r="B159" s="13"/>
      <c r="C159" s="13"/>
      <c r="D159" s="21"/>
      <c r="E159" s="46"/>
      <c r="F159" s="21"/>
      <c r="G159" s="21"/>
    </row>
    <row r="160" spans="1:7" s="12" customFormat="1" ht="12.75">
      <c r="A160" s="32"/>
      <c r="B160" s="13"/>
      <c r="C160" s="13"/>
      <c r="D160" s="21"/>
      <c r="E160" s="46"/>
      <c r="F160" s="21"/>
      <c r="G160" s="21"/>
    </row>
    <row r="161" spans="1:7" s="12" customFormat="1" ht="12.75">
      <c r="A161" s="32"/>
      <c r="B161" s="13"/>
      <c r="C161" s="13"/>
      <c r="D161" s="21"/>
      <c r="E161" s="46"/>
      <c r="F161" s="21"/>
      <c r="G161" s="21"/>
    </row>
    <row r="162" spans="1:7" s="12" customFormat="1" ht="12.75">
      <c r="A162" s="32"/>
      <c r="B162" s="13"/>
      <c r="C162" s="13"/>
      <c r="D162" s="21"/>
      <c r="E162" s="46"/>
      <c r="F162" s="21"/>
      <c r="G162" s="21"/>
    </row>
    <row r="163" spans="1:7" s="12" customFormat="1" ht="12.75">
      <c r="A163" s="32"/>
      <c r="B163" s="13"/>
      <c r="C163" s="13"/>
      <c r="D163" s="21"/>
      <c r="E163" s="46"/>
      <c r="F163" s="21"/>
      <c r="G163" s="21"/>
    </row>
    <row r="164" spans="1:7" s="12" customFormat="1" ht="12.75">
      <c r="A164" s="32"/>
      <c r="B164" s="13"/>
      <c r="C164" s="13"/>
      <c r="D164" s="21"/>
      <c r="E164" s="46"/>
      <c r="F164" s="21"/>
      <c r="G164" s="21"/>
    </row>
    <row r="165" spans="1:7" s="12" customFormat="1" ht="12.75">
      <c r="A165" s="32"/>
      <c r="B165" s="13"/>
      <c r="C165" s="13"/>
      <c r="D165" s="21"/>
      <c r="E165" s="46"/>
      <c r="F165" s="21"/>
      <c r="G165" s="21"/>
    </row>
    <row r="166" spans="1:7" s="12" customFormat="1" ht="12.75">
      <c r="A166" s="32"/>
      <c r="B166" s="13"/>
      <c r="C166" s="13"/>
      <c r="D166" s="21"/>
      <c r="E166" s="46"/>
      <c r="F166" s="21"/>
      <c r="G166" s="21"/>
    </row>
    <row r="167" spans="1:7" s="12" customFormat="1" ht="12.75">
      <c r="A167" s="32"/>
      <c r="B167" s="13"/>
      <c r="C167" s="13"/>
      <c r="D167" s="21"/>
      <c r="E167" s="46"/>
      <c r="F167" s="21"/>
      <c r="G167" s="21"/>
    </row>
    <row r="168" spans="1:7" s="12" customFormat="1" ht="12.75">
      <c r="A168" s="32"/>
      <c r="B168" s="13"/>
      <c r="C168" s="13"/>
      <c r="D168" s="21"/>
      <c r="E168" s="46"/>
      <c r="F168" s="21"/>
      <c r="G168" s="21"/>
    </row>
    <row r="169" spans="1:7" s="12" customFormat="1" ht="12.75">
      <c r="A169" s="32"/>
      <c r="B169" s="13"/>
      <c r="C169" s="13"/>
      <c r="D169" s="21"/>
      <c r="E169" s="46"/>
      <c r="F169" s="21"/>
      <c r="G169" s="21"/>
    </row>
    <row r="170" spans="1:7" s="12" customFormat="1" ht="12.75">
      <c r="A170" s="32"/>
      <c r="B170" s="13"/>
      <c r="C170" s="13"/>
      <c r="D170" s="21"/>
      <c r="E170" s="46"/>
      <c r="F170" s="21"/>
      <c r="G170" s="21"/>
    </row>
    <row r="171" spans="4:7" ht="12.75">
      <c r="D171" s="21"/>
      <c r="E171" s="46"/>
      <c r="F171" s="21"/>
      <c r="G171" s="21"/>
    </row>
    <row r="172" spans="4:7" ht="12.75">
      <c r="D172" s="21"/>
      <c r="E172" s="46"/>
      <c r="F172" s="21"/>
      <c r="G172" s="21"/>
    </row>
    <row r="173" spans="4:7" ht="12.75">
      <c r="D173" s="21"/>
      <c r="E173" s="46"/>
      <c r="F173" s="21"/>
      <c r="G173" s="21"/>
    </row>
    <row r="174" spans="4:7" ht="12.75">
      <c r="D174" s="21"/>
      <c r="E174" s="46"/>
      <c r="F174" s="21"/>
      <c r="G174" s="21"/>
    </row>
    <row r="175" spans="4:7" ht="12.75">
      <c r="D175" s="21"/>
      <c r="E175" s="46"/>
      <c r="F175" s="21"/>
      <c r="G175" s="21"/>
    </row>
    <row r="176" spans="4:7" ht="12.75">
      <c r="D176" s="21"/>
      <c r="E176" s="46"/>
      <c r="F176" s="21"/>
      <c r="G176" s="21"/>
    </row>
    <row r="177" spans="4:7" ht="12.75">
      <c r="D177" s="21"/>
      <c r="E177" s="46"/>
      <c r="F177" s="21"/>
      <c r="G177" s="21"/>
    </row>
  </sheetData>
  <sheetProtection password="CE2E" sheet="1" objects="1" scenarios="1"/>
  <mergeCells count="25">
    <mergeCell ref="A32:B33"/>
    <mergeCell ref="A113:F113"/>
    <mergeCell ref="A94:B94"/>
    <mergeCell ref="A95:B96"/>
    <mergeCell ref="A98:B98"/>
    <mergeCell ref="A106:B109"/>
    <mergeCell ref="A100:C100"/>
    <mergeCell ref="A3:G3"/>
    <mergeCell ref="A63:B63"/>
    <mergeCell ref="A9:B9"/>
    <mergeCell ref="A76:B76"/>
    <mergeCell ref="A31:B31"/>
    <mergeCell ref="A65:B65"/>
    <mergeCell ref="A66:B66"/>
    <mergeCell ref="A62:B62"/>
    <mergeCell ref="A59:B59"/>
    <mergeCell ref="A60:B60"/>
    <mergeCell ref="A75:B75"/>
    <mergeCell ref="A112:G112"/>
    <mergeCell ref="A99:C99"/>
    <mergeCell ref="A105:C105"/>
    <mergeCell ref="A101:B104"/>
    <mergeCell ref="A80:B80"/>
    <mergeCell ref="A111:G111"/>
    <mergeCell ref="A81:B82"/>
  </mergeCells>
  <printOptions/>
  <pageMargins left="0.5118110236220472" right="0.1968503937007874" top="0.3937007874015748" bottom="0.15748031496062992" header="0.31496062992125984" footer="0.3149606299212598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2013-01-16T06:59:44Z</cp:lastPrinted>
  <dcterms:created xsi:type="dcterms:W3CDTF">2002-03-11T10:22:12Z</dcterms:created>
  <dcterms:modified xsi:type="dcterms:W3CDTF">2013-01-16T07:00:10Z</dcterms:modified>
  <cp:category/>
  <cp:version/>
  <cp:contentType/>
  <cp:contentStatus/>
</cp:coreProperties>
</file>